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2120"/>
  </bookViews>
  <sheets>
    <sheet name="Местный бюджет программы" sheetId="1" r:id="rId1"/>
  </sheets>
  <calcPr calcId="125725"/>
  <fileRecoveryPr autoRecover="0"/>
</workbook>
</file>

<file path=xl/calcChain.xml><?xml version="1.0" encoding="utf-8"?>
<calcChain xmlns="http://schemas.openxmlformats.org/spreadsheetml/2006/main">
  <c r="F40" i="1"/>
  <c r="G40"/>
  <c r="H40"/>
  <c r="I40"/>
  <c r="J40"/>
  <c r="K40"/>
  <c r="L40"/>
  <c r="E40"/>
  <c r="D46"/>
  <c r="D9"/>
  <c r="D10"/>
  <c r="D12"/>
  <c r="D13"/>
  <c r="D15"/>
  <c r="D16"/>
  <c r="D18"/>
  <c r="D19"/>
  <c r="D20"/>
  <c r="D23"/>
  <c r="D24"/>
  <c r="D25"/>
  <c r="D26"/>
  <c r="D27"/>
  <c r="D28"/>
  <c r="D29"/>
  <c r="D31"/>
  <c r="D33"/>
  <c r="D35"/>
  <c r="D36"/>
  <c r="D37"/>
  <c r="D38"/>
  <c r="D41"/>
  <c r="D42"/>
  <c r="D43"/>
  <c r="D44"/>
  <c r="D45"/>
  <c r="D48"/>
  <c r="D49"/>
  <c r="F8"/>
  <c r="G8"/>
  <c r="H8"/>
  <c r="I8"/>
  <c r="J8"/>
  <c r="K8"/>
  <c r="L8"/>
  <c r="E8"/>
  <c r="F22"/>
  <c r="G22"/>
  <c r="H22"/>
  <c r="I22"/>
  <c r="J22"/>
  <c r="K22"/>
  <c r="L22"/>
  <c r="E22"/>
  <c r="L47"/>
  <c r="L34"/>
  <c r="L32" s="1"/>
  <c r="L30"/>
  <c r="L17"/>
  <c r="L14"/>
  <c r="L11"/>
  <c r="K47"/>
  <c r="K34"/>
  <c r="K32" s="1"/>
  <c r="K30"/>
  <c r="D30" s="1"/>
  <c r="K17"/>
  <c r="K14"/>
  <c r="K11"/>
  <c r="D40" l="1"/>
  <c r="L21"/>
  <c r="D22"/>
  <c r="L7"/>
  <c r="D8"/>
  <c r="K39"/>
  <c r="L39"/>
  <c r="K7"/>
  <c r="K21"/>
  <c r="F47"/>
  <c r="G47"/>
  <c r="H47"/>
  <c r="I47"/>
  <c r="J47"/>
  <c r="E47"/>
  <c r="F39"/>
  <c r="G39"/>
  <c r="I39"/>
  <c r="E39"/>
  <c r="F34"/>
  <c r="F32" s="1"/>
  <c r="G34"/>
  <c r="G32" s="1"/>
  <c r="H34"/>
  <c r="H32" s="1"/>
  <c r="I34"/>
  <c r="I32" s="1"/>
  <c r="J34"/>
  <c r="E34"/>
  <c r="E32" s="1"/>
  <c r="F30"/>
  <c r="F21" s="1"/>
  <c r="G30"/>
  <c r="H30"/>
  <c r="H21" s="1"/>
  <c r="I30"/>
  <c r="J30"/>
  <c r="J21" s="1"/>
  <c r="E30"/>
  <c r="I21"/>
  <c r="G21"/>
  <c r="F17"/>
  <c r="G17"/>
  <c r="H17"/>
  <c r="I17"/>
  <c r="J17"/>
  <c r="D17" s="1"/>
  <c r="E17"/>
  <c r="F14"/>
  <c r="G14"/>
  <c r="H14"/>
  <c r="I14"/>
  <c r="J14"/>
  <c r="D14" s="1"/>
  <c r="E14"/>
  <c r="F11"/>
  <c r="G11"/>
  <c r="H11"/>
  <c r="I11"/>
  <c r="J11"/>
  <c r="E11"/>
  <c r="E7"/>
  <c r="D11" l="1"/>
  <c r="D47"/>
  <c r="J39"/>
  <c r="J32"/>
  <c r="D32" s="1"/>
  <c r="D34"/>
  <c r="D21"/>
  <c r="L6"/>
  <c r="F7"/>
  <c r="F6" s="1"/>
  <c r="G7"/>
  <c r="H7"/>
  <c r="K6"/>
  <c r="I7"/>
  <c r="I6" s="1"/>
  <c r="J7"/>
  <c r="H39"/>
  <c r="D39" s="1"/>
  <c r="E21"/>
  <c r="J6" l="1"/>
  <c r="D7"/>
  <c r="H6"/>
  <c r="G6"/>
  <c r="D6" l="1"/>
  <c r="E6"/>
</calcChain>
</file>

<file path=xl/sharedStrings.xml><?xml version="1.0" encoding="utf-8"?>
<sst xmlns="http://schemas.openxmlformats.org/spreadsheetml/2006/main" count="100" uniqueCount="77">
  <si>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</si>
  <si>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</si>
  <si>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</si>
  <si>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</si>
  <si>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 xml:space="preserve">  2020
</t>
  </si>
  <si>
    <t xml:space="preserve">Основное мероприятие 1. </t>
  </si>
  <si>
    <t>Финансовое обеспечение деятельности администрации Панинского муниципального района.</t>
  </si>
  <si>
    <t>Финансовое обеспечение деятельности МКУ Панинский «ЦООДОМС».</t>
  </si>
  <si>
    <t>Защита объектов информатизации</t>
  </si>
  <si>
    <t>Оплата труда и начисления на выплаты по оплате труда главы и аппарата администрации муниципального района.</t>
  </si>
  <si>
    <t>Мероприятие  1</t>
  </si>
  <si>
    <t>Мероприятие  2</t>
  </si>
  <si>
    <t>Мероприятие  3</t>
  </si>
  <si>
    <t>Мероприятие  4</t>
  </si>
  <si>
    <t xml:space="preserve">Основное мероприятие 2. </t>
  </si>
  <si>
    <t>Оплата труда.</t>
  </si>
  <si>
    <t>Оплата прочих работ и услуг</t>
  </si>
  <si>
    <t xml:space="preserve">Основное мероприятие 3. </t>
  </si>
  <si>
    <t>Прочие расходы.</t>
  </si>
  <si>
    <t xml:space="preserve">  Оплата труда с начислениями.</t>
  </si>
  <si>
    <t xml:space="preserve">Основное мероприятие 4. </t>
  </si>
  <si>
    <t>Аттестация автоматизированного рабочего места и ежегодный контроль эффективности мер защиты объектов информатизации</t>
  </si>
  <si>
    <t xml:space="preserve">Мобилизационная подготовка, проведение занятий, тренировка и обучение персонала.
</t>
  </si>
  <si>
    <t>"Обеспечение реализации муниципальной программы"</t>
  </si>
  <si>
    <t>«Содействие развитию муниципальных образований и местного самоуправления»</t>
  </si>
  <si>
    <t>Реализация муниципальной  политики в сфере социально-экономического развития муниципальных образований.</t>
  </si>
  <si>
    <t>Ежегодные членские взносы в ассоциацию «Советов муниципальных образований».</t>
  </si>
  <si>
    <t>Осуществление муниципального жилищного контроля.</t>
  </si>
  <si>
    <t xml:space="preserve">Содействие занятости населения. </t>
  </si>
  <si>
    <t>Организация проведения оплачиваемых общественных работ.</t>
  </si>
  <si>
    <t>«Развитие СО НКО, системы ТОС и гражданского общества»</t>
  </si>
  <si>
    <t>Организация правовой и социальной работы по защите прав и интересов ветеранов и инвалидов войны и труда.</t>
  </si>
  <si>
    <t>Социальная поддержка граждан.</t>
  </si>
  <si>
    <t>Улучшение качества жизни пожилых людей в Панинском муниципальном районе, обеспечение мер социальных гарантий муниципальных служащих в связи с выходом их на пенсию</t>
  </si>
  <si>
    <t>Мероприятие 2</t>
  </si>
  <si>
    <t>Материальная помощь гражданам, нуждающихся  в социальной поддержке</t>
  </si>
  <si>
    <t>Поддержка территориального общественного самоуправления.</t>
  </si>
  <si>
    <t xml:space="preserve">Расходы местного бюджета на реализацию муниципальной программы Панинского  муниципального района Воронежской области "Муниципальное управление и гражданское общество"        </t>
  </si>
  <si>
    <t>Приложение № 2</t>
  </si>
  <si>
    <t>Регулирование качества окружающей среды</t>
  </si>
  <si>
    <t>Мероприятие 1</t>
  </si>
  <si>
    <t>"Охрана окружающей среды"</t>
  </si>
  <si>
    <t>Строительство межмуниципального экологического отходоперерабатывающего комплекса  на территории Панинского муниципального района</t>
  </si>
  <si>
    <t>Разработка проектно-сметной документации и капитальный ремонт гидротехнических сооружений, находящихся в муниципальной собственности.</t>
  </si>
  <si>
    <t>Биологическое разнообразие</t>
  </si>
  <si>
    <t>Проведение акций, мероприятий, в том числе, в школах, в связи с ежегодным всемирным днем окружающей среды (5 июня).</t>
  </si>
  <si>
    <t>Очистка от мусора береговой полосы водных объектов рыбохозяйственного значения в местах наиболее часто посещаемых отдыхающими.</t>
  </si>
  <si>
    <t>Всего</t>
  </si>
  <si>
    <t>Мероприятие 3</t>
  </si>
  <si>
    <t>Оформление документов для постановки на учет гидротехнических сооружений в качестве бесхозяйных</t>
  </si>
  <si>
    <t>Финансовая поддержка СО НКО</t>
  </si>
  <si>
    <t>Мероприятие  5</t>
  </si>
  <si>
    <t xml:space="preserve">Проведение Всероссйской переписи населения </t>
  </si>
  <si>
    <t>Мероприятие  6</t>
  </si>
  <si>
    <t>Выполнение других расходных обязательств</t>
  </si>
  <si>
    <t>Мероприятие 4</t>
  </si>
  <si>
    <t>Мероприятие 5</t>
  </si>
  <si>
    <t xml:space="preserve">Разработка проектной документации по рекультивации несанкционированных свалок на территории Панинского муниципального района
</t>
  </si>
  <si>
    <t xml:space="preserve">Рекультивация несанкционированных свалок на территории Панинского муниципального района
</t>
  </si>
  <si>
    <t>Передача осуществления части полномочий поселений по выполнению организационно-технических мероприятий, связанных с размещением муниципального заказа,с размещением информации на едином портале бюджетной системы Российской Федерации, по учету и отчетности</t>
  </si>
  <si>
    <t>Передача полномочий поселений в сфере архитектуры и градостроительной деятельности</t>
  </si>
  <si>
    <t>Подпрограмма 4</t>
  </si>
  <si>
    <t xml:space="preserve"> 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</si>
  <si>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r>
      <t xml:space="preserve"> </t>
    </r>
    <r>
      <rPr>
        <sz val="10"/>
        <rFont val="Times New Roman"/>
        <family val="1"/>
        <charset val="204"/>
      </rPr>
      <t xml:space="preserve">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  </r>
  </si>
  <si>
    <t>Подпрограмма3</t>
  </si>
  <si>
    <t>Подпрограмма 2</t>
  </si>
  <si>
    <t>Подпрограмма  1</t>
  </si>
  <si>
    <t xml:space="preserve">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</si>
  <si>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t>Муниципальная программа</t>
  </si>
  <si>
    <t>"Муниципальное управление и гражданское общество"</t>
  </si>
  <si>
    <t xml:space="preserve">Основное мероприятие 5. </t>
  </si>
  <si>
    <t>Финансовое обеспечение осуществления представительских расходов и расходов на иные официальные мероприятия</t>
  </si>
  <si>
    <t>Мероприятие  7</t>
  </si>
  <si>
    <t xml:space="preserve">Поощрение муниципальных образований Панинского муниципального района Воронежской области за достижение наилучших значений показателей по результатам оценки эффективности развития поселений. </t>
  </si>
  <si>
    <t>Мероприятие 6</t>
  </si>
  <si>
    <t>Мероприятие по охране окружающей среды</t>
  </si>
  <si>
    <t>Финансовое обеспечение деятельности контрольного органа Совета народных депутатов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</si>
</sst>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</cellStyleXfs>
  <cellXfs count="84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3" fillId="0" borderId="1" xfId="2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3" borderId="1" xfId="2" applyFont="1" applyFill="1" applyBorder="1" applyAlignment="1">
      <alignment horizontal="left" vertical="top" wrapText="1"/>
    </xf>
    <xf numFmtId="0" fontId="7" fillId="3" borderId="3" xfId="2" applyFont="1" applyFill="1" applyBorder="1" applyAlignment="1">
      <alignment horizontal="left" vertical="top" wrapText="1"/>
    </xf>
    <xf numFmtId="4" fontId="9" fillId="3" borderId="1" xfId="2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7" fillId="3" borderId="1" xfId="2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3" borderId="0" xfId="0" applyFont="1" applyFill="1" applyAlignment="1">
      <alignment horizontal="left" vertical="top" wrapText="1"/>
    </xf>
    <xf numFmtId="0" fontId="7" fillId="3" borderId="1" xfId="2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vertical="top" wrapText="1"/>
    </xf>
    <xf numFmtId="0" fontId="3" fillId="0" borderId="1" xfId="2" applyFont="1" applyBorder="1" applyAlignment="1">
      <alignment horizontal="left" vertical="top" wrapText="1"/>
    </xf>
    <xf numFmtId="4" fontId="9" fillId="0" borderId="1" xfId="2" applyNumberFormat="1" applyFont="1" applyFill="1" applyBorder="1" applyAlignment="1">
      <alignment horizontal="right" vertical="top" wrapText="1"/>
    </xf>
    <xf numFmtId="4" fontId="5" fillId="4" borderId="1" xfId="2" applyNumberFormat="1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5" borderId="1" xfId="2" applyFont="1" applyFill="1" applyBorder="1" applyAlignment="1">
      <alignment horizontal="left" vertical="top" wrapText="1"/>
    </xf>
    <xf numFmtId="0" fontId="5" fillId="5" borderId="1" xfId="2" applyFont="1" applyFill="1" applyBorder="1" applyAlignment="1">
      <alignment horizontal="center" vertical="top" wrapText="1"/>
    </xf>
    <xf numFmtId="4" fontId="11" fillId="5" borderId="1" xfId="2" applyNumberFormat="1" applyFont="1" applyFill="1" applyBorder="1" applyAlignment="1">
      <alignment horizontal="right" vertical="top" wrapText="1"/>
    </xf>
    <xf numFmtId="0" fontId="10" fillId="4" borderId="1" xfId="2" applyFont="1" applyFill="1" applyBorder="1" applyAlignment="1">
      <alignment horizontal="left" vertical="top" wrapText="1"/>
    </xf>
    <xf numFmtId="0" fontId="16" fillId="4" borderId="1" xfId="2" applyFont="1" applyFill="1" applyBorder="1" applyAlignment="1">
      <alignment horizontal="center" vertical="top" wrapText="1"/>
    </xf>
    <xf numFmtId="0" fontId="16" fillId="4" borderId="1" xfId="2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top"/>
    </xf>
    <xf numFmtId="0" fontId="6" fillId="0" borderId="0" xfId="0" applyFont="1" applyAlignment="1">
      <alignment horizontal="left" vertical="top" wrapText="1"/>
    </xf>
    <xf numFmtId="4" fontId="9" fillId="3" borderId="1" xfId="2" applyNumberFormat="1" applyFont="1" applyFill="1" applyBorder="1" applyAlignment="1">
      <alignment horizontal="right" vertical="center" wrapText="1"/>
    </xf>
    <xf numFmtId="0" fontId="14" fillId="3" borderId="1" xfId="0" applyFont="1" applyFill="1" applyBorder="1"/>
    <xf numFmtId="4" fontId="11" fillId="5" borderId="1" xfId="2" applyNumberFormat="1" applyFont="1" applyFill="1" applyBorder="1" applyAlignment="1">
      <alignment horizontal="left" vertical="top" wrapText="1"/>
    </xf>
    <xf numFmtId="0" fontId="15" fillId="3" borderId="8" xfId="2" applyFont="1" applyFill="1" applyBorder="1" applyAlignment="1">
      <alignment horizontal="center" vertical="center" wrapText="1"/>
    </xf>
    <xf numFmtId="0" fontId="0" fillId="0" borderId="1" xfId="0" applyBorder="1"/>
    <xf numFmtId="4" fontId="9" fillId="0" borderId="1" xfId="2" applyNumberFormat="1" applyFont="1" applyBorder="1" applyAlignment="1">
      <alignment vertical="top" wrapText="1"/>
    </xf>
    <xf numFmtId="4" fontId="9" fillId="0" borderId="1" xfId="2" applyNumberFormat="1" applyFont="1" applyFill="1" applyBorder="1" applyAlignment="1">
      <alignment vertical="top" wrapText="1"/>
    </xf>
    <xf numFmtId="0" fontId="14" fillId="0" borderId="1" xfId="0" applyFont="1" applyBorder="1" applyAlignment="1">
      <alignment horizontal="right" vertical="top"/>
    </xf>
    <xf numFmtId="4" fontId="9" fillId="0" borderId="1" xfId="2" applyNumberFormat="1" applyFont="1" applyBorder="1" applyAlignment="1">
      <alignment horizontal="right" vertical="top" wrapText="1"/>
    </xf>
    <xf numFmtId="4" fontId="5" fillId="5" borderId="1" xfId="2" applyNumberFormat="1" applyFont="1" applyFill="1" applyBorder="1" applyAlignment="1">
      <alignment horizontal="right" vertical="top" wrapText="1"/>
    </xf>
    <xf numFmtId="2" fontId="17" fillId="5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right" vertical="top"/>
    </xf>
    <xf numFmtId="4" fontId="0" fillId="0" borderId="0" xfId="0" applyNumberFormat="1"/>
    <xf numFmtId="2" fontId="9" fillId="0" borderId="1" xfId="2" applyNumberFormat="1" applyFont="1" applyBorder="1" applyAlignment="1">
      <alignment vertical="top" wrapText="1"/>
    </xf>
    <xf numFmtId="2" fontId="9" fillId="0" borderId="1" xfId="2" applyNumberFormat="1" applyFont="1" applyFill="1" applyBorder="1" applyAlignment="1">
      <alignment vertical="top" wrapText="1"/>
    </xf>
    <xf numFmtId="2" fontId="9" fillId="3" borderId="1" xfId="2" applyNumberFormat="1" applyFont="1" applyFill="1" applyBorder="1" applyAlignment="1">
      <alignment horizontal="right" vertical="top" wrapText="1"/>
    </xf>
    <xf numFmtId="2" fontId="14" fillId="0" borderId="1" xfId="0" applyNumberFormat="1" applyFont="1" applyBorder="1" applyAlignment="1">
      <alignment vertical="top"/>
    </xf>
    <xf numFmtId="2" fontId="9" fillId="0" borderId="1" xfId="2" applyNumberFormat="1" applyFont="1" applyFill="1" applyBorder="1" applyAlignment="1">
      <alignment horizontal="right" vertical="top" wrapText="1"/>
    </xf>
    <xf numFmtId="2" fontId="9" fillId="3" borderId="1" xfId="2" applyNumberFormat="1" applyFont="1" applyFill="1" applyBorder="1" applyAlignment="1">
      <alignment horizontal="right" vertical="center" wrapText="1"/>
    </xf>
    <xf numFmtId="2" fontId="11" fillId="5" borderId="1" xfId="2" applyNumberFormat="1" applyFont="1" applyFill="1" applyBorder="1" applyAlignment="1">
      <alignment horizontal="right" vertical="top" wrapText="1"/>
    </xf>
    <xf numFmtId="2" fontId="9" fillId="0" borderId="1" xfId="2" applyNumberFormat="1" applyFont="1" applyBorder="1" applyAlignment="1">
      <alignment horizontal="right" vertical="top" wrapText="1"/>
    </xf>
    <xf numFmtId="2" fontId="5" fillId="5" borderId="1" xfId="2" applyNumberFormat="1" applyFont="1" applyFill="1" applyBorder="1" applyAlignment="1">
      <alignment horizontal="right" vertical="top" wrapText="1"/>
    </xf>
    <xf numFmtId="2" fontId="14" fillId="3" borderId="1" xfId="0" applyNumberFormat="1" applyFont="1" applyFill="1" applyBorder="1"/>
    <xf numFmtId="2" fontId="12" fillId="3" borderId="1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 wrapText="1"/>
    </xf>
    <xf numFmtId="0" fontId="15" fillId="0" borderId="8" xfId="2" applyFont="1" applyFill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3" fillId="0" borderId="6" xfId="2" applyFont="1" applyBorder="1" applyAlignment="1">
      <alignment horizontal="right" vertical="center" wrapText="1"/>
    </xf>
    <xf numFmtId="0" fontId="3" fillId="0" borderId="5" xfId="2" applyFont="1" applyBorder="1" applyAlignment="1">
      <alignment horizontal="right" vertical="center" wrapText="1"/>
    </xf>
    <xf numFmtId="0" fontId="3" fillId="0" borderId="4" xfId="2" applyFont="1" applyBorder="1" applyAlignment="1">
      <alignment horizontal="right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4" fontId="3" fillId="0" borderId="6" xfId="2" applyNumberFormat="1" applyFont="1" applyBorder="1" applyAlignment="1">
      <alignment horizontal="center" vertical="center" wrapText="1"/>
    </xf>
    <xf numFmtId="4" fontId="3" fillId="0" borderId="5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"/>
  <sheetViews>
    <sheetView tabSelected="1" view="pageBreakPreview" zoomScale="85" zoomScaleNormal="100" zoomScaleSheetLayoutView="85" workbookViewId="0">
      <pane ySplit="4" topLeftCell="A5" activePane="bottomLeft" state="frozen"/>
      <selection pane="bottomLeft" activeCell="T8" sqref="T8"/>
    </sheetView>
  </sheetViews>
  <sheetFormatPr defaultRowHeight="15"/>
  <cols>
    <col min="1" max="1" width="17.5703125" customWidth="1"/>
    <col min="2" max="2" width="38" customWidth="1"/>
    <col min="3" max="3" width="16.5703125" customWidth="1"/>
    <col min="4" max="4" width="13.28515625" customWidth="1"/>
    <col min="5" max="7" width="10.85546875" customWidth="1"/>
    <col min="8" max="8" width="10.5703125" customWidth="1"/>
    <col min="9" max="9" width="10.7109375" customWidth="1"/>
    <col min="10" max="10" width="10.85546875" customWidth="1"/>
    <col min="11" max="11" width="10.42578125" customWidth="1"/>
    <col min="12" max="12" width="12" customWidth="1"/>
  </cols>
  <sheetData>
    <row r="1" spans="1:18" ht="18.75" customHeight="1">
      <c r="A1" s="69" t="s">
        <v>38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</row>
    <row r="2" spans="1:18" ht="48.75" customHeight="1">
      <c r="A2" s="72" t="s">
        <v>37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3"/>
    </row>
    <row r="3" spans="1:18" ht="15.75" customHeight="1">
      <c r="A3" s="65" t="s">
        <v>0</v>
      </c>
      <c r="B3" s="82" t="s">
        <v>1</v>
      </c>
      <c r="C3" s="80" t="s">
        <v>2</v>
      </c>
      <c r="D3" s="74" t="s">
        <v>3</v>
      </c>
      <c r="E3" s="75"/>
      <c r="F3" s="75"/>
      <c r="G3" s="75"/>
      <c r="H3" s="75"/>
      <c r="I3" s="75"/>
      <c r="J3" s="75"/>
      <c r="K3" s="75"/>
      <c r="L3" s="76"/>
    </row>
    <row r="4" spans="1:18" ht="31.5">
      <c r="A4" s="65"/>
      <c r="B4" s="82"/>
      <c r="C4" s="81"/>
      <c r="D4" s="20" t="s">
        <v>47</v>
      </c>
      <c r="E4" s="1" t="s">
        <v>4</v>
      </c>
      <c r="F4" s="1">
        <v>2021</v>
      </c>
      <c r="G4" s="1">
        <v>2022</v>
      </c>
      <c r="H4" s="1">
        <v>2023</v>
      </c>
      <c r="I4" s="83">
        <v>2024</v>
      </c>
      <c r="J4" s="64">
        <v>2025</v>
      </c>
      <c r="K4" s="64">
        <v>2026</v>
      </c>
      <c r="L4" s="64">
        <v>2027</v>
      </c>
    </row>
    <row r="5" spans="1:18" ht="15.75">
      <c r="A5" s="2">
        <v>1</v>
      </c>
      <c r="B5" s="2">
        <v>2</v>
      </c>
      <c r="C5" s="3">
        <v>3</v>
      </c>
      <c r="D5" s="25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1"/>
      <c r="L5" s="41"/>
    </row>
    <row r="6" spans="1:18" ht="46.5" customHeight="1">
      <c r="A6" s="31" t="s">
        <v>68</v>
      </c>
      <c r="B6" s="32" t="s">
        <v>69</v>
      </c>
      <c r="C6" s="33"/>
      <c r="D6" s="21">
        <f>E6+F6+G6+H6+I6+J6+K6+L6</f>
        <v>510989.06000000006</v>
      </c>
      <c r="E6" s="24">
        <f t="shared" ref="E6:L6" si="0">E7+E21+E32+E39</f>
        <v>42399.9</v>
      </c>
      <c r="F6" s="24">
        <f t="shared" si="0"/>
        <v>40750.5</v>
      </c>
      <c r="G6" s="24">
        <f t="shared" si="0"/>
        <v>62728.95</v>
      </c>
      <c r="H6" s="24">
        <f t="shared" si="0"/>
        <v>66313.410000000018</v>
      </c>
      <c r="I6" s="24">
        <f t="shared" si="0"/>
        <v>83627.7</v>
      </c>
      <c r="J6" s="24">
        <f t="shared" si="0"/>
        <v>95182.6</v>
      </c>
      <c r="K6" s="24">
        <f t="shared" si="0"/>
        <v>60689</v>
      </c>
      <c r="L6" s="24">
        <f t="shared" si="0"/>
        <v>59297</v>
      </c>
    </row>
    <row r="7" spans="1:18" ht="32.25" customHeight="1">
      <c r="A7" s="28" t="s">
        <v>66</v>
      </c>
      <c r="B7" s="29" t="s">
        <v>23</v>
      </c>
      <c r="C7" s="66" t="s">
        <v>67</v>
      </c>
      <c r="D7" s="21">
        <f t="shared" ref="D7:D49" si="1">E7+F7+G7+H7+I7+J7+K7+L7</f>
        <v>436162.85</v>
      </c>
      <c r="E7" s="39">
        <f t="shared" ref="E7:L7" si="2">E8+E11+E14+E17+E20</f>
        <v>37073.1</v>
      </c>
      <c r="F7" s="39">
        <f t="shared" si="2"/>
        <v>35287.1</v>
      </c>
      <c r="G7" s="39">
        <f t="shared" si="2"/>
        <v>51063.65</v>
      </c>
      <c r="H7" s="39">
        <f t="shared" si="2"/>
        <v>53369.700000000004</v>
      </c>
      <c r="I7" s="39">
        <f t="shared" si="2"/>
        <v>65699.799999999988</v>
      </c>
      <c r="J7" s="39">
        <f t="shared" si="2"/>
        <v>74223.5</v>
      </c>
      <c r="K7" s="39">
        <f t="shared" si="2"/>
        <v>60419</v>
      </c>
      <c r="L7" s="39">
        <f t="shared" si="2"/>
        <v>59027</v>
      </c>
    </row>
    <row r="8" spans="1:18" ht="58.5" customHeight="1">
      <c r="A8" s="10" t="s">
        <v>5</v>
      </c>
      <c r="B8" s="14" t="s">
        <v>6</v>
      </c>
      <c r="C8" s="67"/>
      <c r="D8" s="21">
        <f t="shared" si="1"/>
        <v>257174.75</v>
      </c>
      <c r="E8" s="12">
        <f>E9+E10</f>
        <v>25113.599999999999</v>
      </c>
      <c r="F8" s="12">
        <f t="shared" ref="F8:L8" si="3">F9+F10</f>
        <v>23434.3</v>
      </c>
      <c r="G8" s="12">
        <f t="shared" si="3"/>
        <v>36569.350000000006</v>
      </c>
      <c r="H8" s="12">
        <f t="shared" si="3"/>
        <v>32317.300000000003</v>
      </c>
      <c r="I8" s="12">
        <f t="shared" si="3"/>
        <v>36079.699999999997</v>
      </c>
      <c r="J8" s="52">
        <f t="shared" si="3"/>
        <v>39091</v>
      </c>
      <c r="K8" s="52">
        <f t="shared" si="3"/>
        <v>32279.5</v>
      </c>
      <c r="L8" s="52">
        <f t="shared" si="3"/>
        <v>32290</v>
      </c>
    </row>
    <row r="9" spans="1:18" ht="51" customHeight="1">
      <c r="A9" s="22" t="s">
        <v>10</v>
      </c>
      <c r="B9" s="6" t="s">
        <v>9</v>
      </c>
      <c r="C9" s="67"/>
      <c r="D9" s="21">
        <f t="shared" si="1"/>
        <v>199977.95</v>
      </c>
      <c r="E9" s="50">
        <v>16124</v>
      </c>
      <c r="F9" s="50">
        <v>15930.2</v>
      </c>
      <c r="G9" s="51">
        <v>20095.45</v>
      </c>
      <c r="H9" s="51">
        <v>23386</v>
      </c>
      <c r="I9" s="51">
        <v>28486.3</v>
      </c>
      <c r="J9" s="51">
        <v>31695</v>
      </c>
      <c r="K9" s="48">
        <v>31971</v>
      </c>
      <c r="L9" s="48">
        <v>32290</v>
      </c>
    </row>
    <row r="10" spans="1:18" ht="51" customHeight="1">
      <c r="A10" s="22" t="s">
        <v>11</v>
      </c>
      <c r="B10" s="6" t="s">
        <v>16</v>
      </c>
      <c r="C10" s="67"/>
      <c r="D10" s="21">
        <f t="shared" si="1"/>
        <v>57196.80000000001</v>
      </c>
      <c r="E10" s="50">
        <v>8989.6</v>
      </c>
      <c r="F10" s="50">
        <v>7504.0999999999995</v>
      </c>
      <c r="G10" s="51">
        <v>16473.900000000001</v>
      </c>
      <c r="H10" s="51">
        <v>8931.3000000000011</v>
      </c>
      <c r="I10" s="51">
        <v>7593.4</v>
      </c>
      <c r="J10" s="51">
        <v>7396</v>
      </c>
      <c r="K10" s="48">
        <v>308.5</v>
      </c>
      <c r="L10" s="48">
        <v>0</v>
      </c>
      <c r="N10" s="49"/>
      <c r="O10" s="49"/>
      <c r="P10" s="49"/>
      <c r="Q10" s="49"/>
      <c r="R10" s="49"/>
    </row>
    <row r="11" spans="1:18" ht="63.75" customHeight="1">
      <c r="A11" s="10" t="s">
        <v>14</v>
      </c>
      <c r="B11" s="14" t="s">
        <v>76</v>
      </c>
      <c r="C11" s="67"/>
      <c r="D11" s="21">
        <f t="shared" si="1"/>
        <v>9620.9000000000015</v>
      </c>
      <c r="E11" s="12">
        <f>E12+E13</f>
        <v>529.30000000000007</v>
      </c>
      <c r="F11" s="12">
        <f t="shared" ref="F11:L11" si="4">F12+F13</f>
        <v>574.70000000000005</v>
      </c>
      <c r="G11" s="12">
        <f t="shared" si="4"/>
        <v>1142.0999999999999</v>
      </c>
      <c r="H11" s="12">
        <f t="shared" si="4"/>
        <v>1269.2</v>
      </c>
      <c r="I11" s="12">
        <f t="shared" si="4"/>
        <v>1455.1000000000001</v>
      </c>
      <c r="J11" s="52">
        <f t="shared" si="4"/>
        <v>1534.5</v>
      </c>
      <c r="K11" s="52">
        <f t="shared" si="4"/>
        <v>1549.5</v>
      </c>
      <c r="L11" s="52">
        <f t="shared" si="4"/>
        <v>1566.5</v>
      </c>
    </row>
    <row r="12" spans="1:18" ht="26.25" customHeight="1">
      <c r="A12" s="22" t="s">
        <v>10</v>
      </c>
      <c r="B12" s="7" t="s">
        <v>15</v>
      </c>
      <c r="C12" s="67"/>
      <c r="D12" s="21">
        <f t="shared" si="1"/>
        <v>9542.7999999999993</v>
      </c>
      <c r="E12" s="42">
        <v>508.6</v>
      </c>
      <c r="F12" s="42">
        <v>568.1</v>
      </c>
      <c r="G12" s="43">
        <v>1135.0999999999999</v>
      </c>
      <c r="H12" s="43">
        <v>1258.3</v>
      </c>
      <c r="I12" s="43">
        <v>1447.7</v>
      </c>
      <c r="J12" s="51">
        <v>1526</v>
      </c>
      <c r="K12" s="53">
        <v>1541</v>
      </c>
      <c r="L12" s="53">
        <v>1558</v>
      </c>
    </row>
    <row r="13" spans="1:18" ht="24" customHeight="1">
      <c r="A13" s="22" t="s">
        <v>11</v>
      </c>
      <c r="B13" s="5" t="s">
        <v>16</v>
      </c>
      <c r="C13" s="67"/>
      <c r="D13" s="21">
        <f t="shared" si="1"/>
        <v>78.099999999999994</v>
      </c>
      <c r="E13" s="42">
        <v>20.7</v>
      </c>
      <c r="F13" s="42">
        <v>6.6</v>
      </c>
      <c r="G13" s="43">
        <v>7</v>
      </c>
      <c r="H13" s="43">
        <v>10.9</v>
      </c>
      <c r="I13" s="43">
        <v>7.4</v>
      </c>
      <c r="J13" s="51">
        <v>8.5</v>
      </c>
      <c r="K13" s="53">
        <v>8.5</v>
      </c>
      <c r="L13" s="53">
        <v>8.5</v>
      </c>
    </row>
    <row r="14" spans="1:18" ht="51.75" customHeight="1">
      <c r="A14" s="10" t="s">
        <v>17</v>
      </c>
      <c r="B14" s="19" t="s">
        <v>7</v>
      </c>
      <c r="C14" s="67"/>
      <c r="D14" s="21">
        <f t="shared" si="1"/>
        <v>168517</v>
      </c>
      <c r="E14" s="12">
        <f>E15+E16</f>
        <v>11430.199999999999</v>
      </c>
      <c r="F14" s="12">
        <f t="shared" ref="F14:L14" si="5">F15+F16</f>
        <v>11241.4</v>
      </c>
      <c r="G14" s="12">
        <f t="shared" si="5"/>
        <v>13338.1</v>
      </c>
      <c r="H14" s="12">
        <f t="shared" si="5"/>
        <v>19533.8</v>
      </c>
      <c r="I14" s="12">
        <f t="shared" si="5"/>
        <v>28165</v>
      </c>
      <c r="J14" s="52">
        <f t="shared" si="5"/>
        <v>33048</v>
      </c>
      <c r="K14" s="52">
        <f t="shared" si="5"/>
        <v>26590</v>
      </c>
      <c r="L14" s="52">
        <f t="shared" si="5"/>
        <v>25170.5</v>
      </c>
    </row>
    <row r="15" spans="1:18" ht="30" customHeight="1">
      <c r="A15" s="22" t="s">
        <v>10</v>
      </c>
      <c r="B15" s="13" t="s">
        <v>19</v>
      </c>
      <c r="C15" s="67"/>
      <c r="D15" s="21">
        <f t="shared" si="1"/>
        <v>148247.34</v>
      </c>
      <c r="E15" s="45">
        <v>10750.9</v>
      </c>
      <c r="F15" s="45">
        <v>10027.1</v>
      </c>
      <c r="G15" s="23">
        <v>12349.6</v>
      </c>
      <c r="H15" s="23">
        <v>16922.34</v>
      </c>
      <c r="I15" s="23">
        <v>22348.9</v>
      </c>
      <c r="J15" s="54">
        <v>26588</v>
      </c>
      <c r="K15" s="48">
        <v>24090</v>
      </c>
      <c r="L15" s="48">
        <v>25170.5</v>
      </c>
    </row>
    <row r="16" spans="1:18" ht="22.5" customHeight="1">
      <c r="A16" s="22" t="s">
        <v>11</v>
      </c>
      <c r="B16" s="36" t="s">
        <v>18</v>
      </c>
      <c r="C16" s="67"/>
      <c r="D16" s="21">
        <f t="shared" si="1"/>
        <v>20269.66</v>
      </c>
      <c r="E16" s="45">
        <v>679.3</v>
      </c>
      <c r="F16" s="45">
        <v>1214.3</v>
      </c>
      <c r="G16" s="23">
        <v>988.5</v>
      </c>
      <c r="H16" s="23">
        <v>2611.46</v>
      </c>
      <c r="I16" s="23">
        <v>5816.1</v>
      </c>
      <c r="J16" s="54">
        <v>6460</v>
      </c>
      <c r="K16" s="48">
        <v>2500</v>
      </c>
      <c r="L16" s="48">
        <v>0</v>
      </c>
    </row>
    <row r="17" spans="1:12" ht="38.25" customHeight="1">
      <c r="A17" s="11" t="s">
        <v>20</v>
      </c>
      <c r="B17" s="19" t="s">
        <v>8</v>
      </c>
      <c r="C17" s="67"/>
      <c r="D17" s="21">
        <f t="shared" si="1"/>
        <v>350.2</v>
      </c>
      <c r="E17" s="12">
        <f>E18+E19</f>
        <v>0</v>
      </c>
      <c r="F17" s="12">
        <f t="shared" ref="F17:L17" si="6">F18+F19</f>
        <v>36.700000000000003</v>
      </c>
      <c r="G17" s="12">
        <f t="shared" si="6"/>
        <v>14.1</v>
      </c>
      <c r="H17" s="12">
        <f t="shared" si="6"/>
        <v>249.4</v>
      </c>
      <c r="I17" s="12">
        <f t="shared" si="6"/>
        <v>0</v>
      </c>
      <c r="J17" s="52">
        <f t="shared" si="6"/>
        <v>50</v>
      </c>
      <c r="K17" s="52">
        <f t="shared" si="6"/>
        <v>0</v>
      </c>
      <c r="L17" s="52">
        <f t="shared" si="6"/>
        <v>0</v>
      </c>
    </row>
    <row r="18" spans="1:12" ht="75" customHeight="1">
      <c r="A18" s="22" t="s">
        <v>10</v>
      </c>
      <c r="B18" s="9" t="s">
        <v>21</v>
      </c>
      <c r="C18" s="67"/>
      <c r="D18" s="21">
        <f t="shared" si="1"/>
        <v>350.2</v>
      </c>
      <c r="E18" s="42">
        <v>0</v>
      </c>
      <c r="F18" s="42">
        <v>36.700000000000003</v>
      </c>
      <c r="G18" s="43">
        <v>14.1</v>
      </c>
      <c r="H18" s="43">
        <v>249.4</v>
      </c>
      <c r="I18" s="43">
        <v>0</v>
      </c>
      <c r="J18" s="51">
        <v>50</v>
      </c>
      <c r="K18" s="53">
        <v>0</v>
      </c>
      <c r="L18" s="53">
        <v>0</v>
      </c>
    </row>
    <row r="19" spans="1:12" ht="47.25" customHeight="1">
      <c r="A19" s="22" t="s">
        <v>11</v>
      </c>
      <c r="B19" s="9" t="s">
        <v>22</v>
      </c>
      <c r="C19" s="68"/>
      <c r="D19" s="21">
        <f t="shared" si="1"/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50">
        <v>0</v>
      </c>
      <c r="K19" s="53">
        <v>0</v>
      </c>
      <c r="L19" s="53">
        <v>0</v>
      </c>
    </row>
    <row r="20" spans="1:12" ht="70.5" customHeight="1">
      <c r="A20" s="11" t="s">
        <v>70</v>
      </c>
      <c r="B20" s="19" t="s">
        <v>71</v>
      </c>
      <c r="C20" s="40"/>
      <c r="D20" s="21">
        <f t="shared" si="1"/>
        <v>500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55">
        <v>500</v>
      </c>
      <c r="K20" s="55">
        <v>0</v>
      </c>
      <c r="L20" s="55">
        <v>0</v>
      </c>
    </row>
    <row r="21" spans="1:12" ht="35.25" customHeight="1">
      <c r="A21" s="28" t="s">
        <v>65</v>
      </c>
      <c r="B21" s="29" t="s">
        <v>24</v>
      </c>
      <c r="C21" s="66" t="s">
        <v>62</v>
      </c>
      <c r="D21" s="21">
        <f t="shared" si="1"/>
        <v>33517.93</v>
      </c>
      <c r="E21" s="30">
        <f>E22+E30</f>
        <v>701</v>
      </c>
      <c r="F21" s="30">
        <f t="shared" ref="F21:J21" si="7">F22+F30</f>
        <v>701</v>
      </c>
      <c r="G21" s="30">
        <f t="shared" si="7"/>
        <v>6767.9</v>
      </c>
      <c r="H21" s="30">
        <f t="shared" si="7"/>
        <v>6721.73</v>
      </c>
      <c r="I21" s="30">
        <f t="shared" si="7"/>
        <v>8153.7</v>
      </c>
      <c r="J21" s="56">
        <f t="shared" si="7"/>
        <v>10472.6</v>
      </c>
      <c r="K21" s="56">
        <f t="shared" ref="K21:L21" si="8">K22+K30</f>
        <v>0</v>
      </c>
      <c r="L21" s="56">
        <f t="shared" si="8"/>
        <v>0</v>
      </c>
    </row>
    <row r="22" spans="1:12" ht="69" customHeight="1">
      <c r="A22" s="10" t="s">
        <v>5</v>
      </c>
      <c r="B22" s="14" t="s">
        <v>25</v>
      </c>
      <c r="C22" s="67"/>
      <c r="D22" s="21">
        <f t="shared" si="1"/>
        <v>33517.93</v>
      </c>
      <c r="E22" s="12">
        <f>E23+E24+E25+E26+E27+E28+E29</f>
        <v>701</v>
      </c>
      <c r="F22" s="12">
        <f t="shared" ref="F22:L22" si="9">F23+F24+F25+F26+F27+F28+F29</f>
        <v>701</v>
      </c>
      <c r="G22" s="12">
        <f t="shared" si="9"/>
        <v>6767.9</v>
      </c>
      <c r="H22" s="12">
        <f t="shared" si="9"/>
        <v>6721.73</v>
      </c>
      <c r="I22" s="12">
        <f t="shared" si="9"/>
        <v>8153.7</v>
      </c>
      <c r="J22" s="52">
        <f t="shared" si="9"/>
        <v>10472.6</v>
      </c>
      <c r="K22" s="52">
        <f t="shared" si="9"/>
        <v>0</v>
      </c>
      <c r="L22" s="52">
        <f t="shared" si="9"/>
        <v>0</v>
      </c>
    </row>
    <row r="23" spans="1:12" ht="53.25" customHeight="1">
      <c r="A23" s="22" t="s">
        <v>10</v>
      </c>
      <c r="B23" s="22" t="s">
        <v>26</v>
      </c>
      <c r="C23" s="67"/>
      <c r="D23" s="21">
        <f t="shared" si="1"/>
        <v>150</v>
      </c>
      <c r="E23" s="45">
        <v>25</v>
      </c>
      <c r="F23" s="45">
        <v>25</v>
      </c>
      <c r="G23" s="45">
        <v>25</v>
      </c>
      <c r="H23" s="45">
        <v>25</v>
      </c>
      <c r="I23" s="45">
        <v>25</v>
      </c>
      <c r="J23" s="57">
        <v>25</v>
      </c>
      <c r="K23" s="48">
        <v>0</v>
      </c>
      <c r="L23" s="48">
        <v>0</v>
      </c>
    </row>
    <row r="24" spans="1:12" ht="57" customHeight="1">
      <c r="A24" s="22" t="s">
        <v>11</v>
      </c>
      <c r="B24" s="27" t="s">
        <v>60</v>
      </c>
      <c r="C24" s="67"/>
      <c r="D24" s="21">
        <f t="shared" si="1"/>
        <v>136</v>
      </c>
      <c r="E24" s="45">
        <v>12</v>
      </c>
      <c r="F24" s="45">
        <v>12</v>
      </c>
      <c r="G24" s="23">
        <v>28</v>
      </c>
      <c r="H24" s="23">
        <v>28</v>
      </c>
      <c r="I24" s="23">
        <v>28</v>
      </c>
      <c r="J24" s="54">
        <v>28</v>
      </c>
      <c r="K24" s="48">
        <v>0</v>
      </c>
      <c r="L24" s="48">
        <v>0</v>
      </c>
    </row>
    <row r="25" spans="1:12" ht="36" customHeight="1">
      <c r="A25" s="22" t="s">
        <v>12</v>
      </c>
      <c r="B25" s="7" t="s">
        <v>27</v>
      </c>
      <c r="C25" s="67"/>
      <c r="D25" s="21">
        <f t="shared" si="1"/>
        <v>8</v>
      </c>
      <c r="E25" s="45">
        <v>4</v>
      </c>
      <c r="F25" s="45">
        <v>4</v>
      </c>
      <c r="G25" s="23">
        <v>0</v>
      </c>
      <c r="H25" s="23">
        <v>0</v>
      </c>
      <c r="I25" s="23">
        <v>0</v>
      </c>
      <c r="J25" s="54">
        <v>0</v>
      </c>
      <c r="K25" s="48">
        <v>0</v>
      </c>
      <c r="L25" s="48">
        <v>0</v>
      </c>
    </row>
    <row r="26" spans="1:12" ht="168.75" customHeight="1">
      <c r="A26" s="22" t="s">
        <v>13</v>
      </c>
      <c r="B26" s="8" t="s">
        <v>59</v>
      </c>
      <c r="C26" s="67"/>
      <c r="D26" s="21">
        <f t="shared" si="1"/>
        <v>31723.93</v>
      </c>
      <c r="E26" s="45">
        <v>660</v>
      </c>
      <c r="F26" s="45">
        <v>660</v>
      </c>
      <c r="G26" s="23">
        <v>6714.9</v>
      </c>
      <c r="H26" s="23">
        <v>6668.73</v>
      </c>
      <c r="I26" s="23">
        <v>8100.7</v>
      </c>
      <c r="J26" s="54">
        <v>8919.6</v>
      </c>
      <c r="K26" s="48">
        <v>0</v>
      </c>
      <c r="L26" s="48">
        <v>0</v>
      </c>
    </row>
    <row r="27" spans="1:12" ht="41.25" customHeight="1">
      <c r="A27" s="22" t="s">
        <v>51</v>
      </c>
      <c r="B27" s="26" t="s">
        <v>52</v>
      </c>
      <c r="C27" s="67"/>
      <c r="D27" s="21">
        <f t="shared" si="1"/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57">
        <v>0</v>
      </c>
      <c r="K27" s="48">
        <v>0</v>
      </c>
      <c r="L27" s="48">
        <v>0</v>
      </c>
    </row>
    <row r="28" spans="1:12" ht="48" customHeight="1">
      <c r="A28" s="22" t="s">
        <v>53</v>
      </c>
      <c r="B28" s="8" t="s">
        <v>54</v>
      </c>
      <c r="C28" s="67"/>
      <c r="D28" s="21">
        <f t="shared" si="1"/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57">
        <v>0</v>
      </c>
      <c r="K28" s="48">
        <v>0</v>
      </c>
      <c r="L28" s="48">
        <v>0</v>
      </c>
    </row>
    <row r="29" spans="1:12" ht="114.75" customHeight="1">
      <c r="A29" s="22" t="s">
        <v>72</v>
      </c>
      <c r="B29" s="26" t="s">
        <v>73</v>
      </c>
      <c r="C29" s="67"/>
      <c r="D29" s="21">
        <f t="shared" si="1"/>
        <v>1500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  <c r="J29" s="57">
        <v>1500</v>
      </c>
      <c r="K29" s="48">
        <v>0</v>
      </c>
      <c r="L29" s="48">
        <v>0</v>
      </c>
    </row>
    <row r="30" spans="1:12" ht="37.5" customHeight="1">
      <c r="A30" s="10" t="s">
        <v>14</v>
      </c>
      <c r="B30" s="16" t="s">
        <v>28</v>
      </c>
      <c r="C30" s="67"/>
      <c r="D30" s="21">
        <f t="shared" si="1"/>
        <v>0</v>
      </c>
      <c r="E30" s="12">
        <f>E31</f>
        <v>0</v>
      </c>
      <c r="F30" s="12">
        <f t="shared" ref="F30:L30" si="10">F31</f>
        <v>0</v>
      </c>
      <c r="G30" s="12">
        <f t="shared" si="10"/>
        <v>0</v>
      </c>
      <c r="H30" s="12">
        <f t="shared" si="10"/>
        <v>0</v>
      </c>
      <c r="I30" s="12">
        <f t="shared" si="10"/>
        <v>0</v>
      </c>
      <c r="J30" s="52">
        <f t="shared" si="10"/>
        <v>0</v>
      </c>
      <c r="K30" s="52">
        <f t="shared" si="10"/>
        <v>0</v>
      </c>
      <c r="L30" s="52">
        <f t="shared" si="10"/>
        <v>0</v>
      </c>
    </row>
    <row r="31" spans="1:12" ht="37.5" customHeight="1">
      <c r="A31" s="22" t="s">
        <v>10</v>
      </c>
      <c r="B31" s="7" t="s">
        <v>29</v>
      </c>
      <c r="C31" s="68"/>
      <c r="D31" s="21">
        <f t="shared" si="1"/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54">
        <v>0</v>
      </c>
      <c r="K31" s="53">
        <v>0</v>
      </c>
      <c r="L31" s="53">
        <v>0</v>
      </c>
    </row>
    <row r="32" spans="1:12" ht="43.5" customHeight="1">
      <c r="A32" s="28" t="s">
        <v>64</v>
      </c>
      <c r="B32" s="29" t="s">
        <v>30</v>
      </c>
      <c r="C32" s="77" t="s">
        <v>63</v>
      </c>
      <c r="D32" s="21">
        <f t="shared" si="1"/>
        <v>39481.279999999999</v>
      </c>
      <c r="E32" s="46">
        <f>E33+E34+E37+E38</f>
        <v>4625.8</v>
      </c>
      <c r="F32" s="46">
        <f t="shared" ref="F32:J32" si="11">F33+F34+F37+F38</f>
        <v>4712.3</v>
      </c>
      <c r="G32" s="46">
        <f t="shared" si="11"/>
        <v>4849.2</v>
      </c>
      <c r="H32" s="46">
        <f t="shared" si="11"/>
        <v>5841.88</v>
      </c>
      <c r="I32" s="46">
        <f t="shared" si="11"/>
        <v>9240.6</v>
      </c>
      <c r="J32" s="58">
        <f t="shared" si="11"/>
        <v>10211.5</v>
      </c>
      <c r="K32" s="58">
        <f t="shared" ref="K32:L32" si="12">K33+K34+K37+K38</f>
        <v>0</v>
      </c>
      <c r="L32" s="58">
        <f t="shared" si="12"/>
        <v>0</v>
      </c>
    </row>
    <row r="33" spans="1:12" ht="62.25" customHeight="1">
      <c r="A33" s="10" t="s">
        <v>5</v>
      </c>
      <c r="B33" s="14" t="s">
        <v>31</v>
      </c>
      <c r="C33" s="78"/>
      <c r="D33" s="21">
        <f t="shared" si="1"/>
        <v>3683.04</v>
      </c>
      <c r="E33" s="37">
        <v>476.5</v>
      </c>
      <c r="F33" s="37">
        <v>468.5</v>
      </c>
      <c r="G33" s="37">
        <v>593.5</v>
      </c>
      <c r="H33" s="37">
        <v>608.54</v>
      </c>
      <c r="I33" s="37">
        <v>694.5</v>
      </c>
      <c r="J33" s="55">
        <v>841.5</v>
      </c>
      <c r="K33" s="55">
        <v>0</v>
      </c>
      <c r="L33" s="55">
        <v>0</v>
      </c>
    </row>
    <row r="34" spans="1:12" ht="36" customHeight="1">
      <c r="A34" s="10" t="s">
        <v>14</v>
      </c>
      <c r="B34" s="10" t="s">
        <v>32</v>
      </c>
      <c r="C34" s="78"/>
      <c r="D34" s="21">
        <f t="shared" si="1"/>
        <v>35798.239999999998</v>
      </c>
      <c r="E34" s="37">
        <f>E35+E36</f>
        <v>4149.3</v>
      </c>
      <c r="F34" s="37">
        <f t="shared" ref="F34:J34" si="13">F35+F36</f>
        <v>4243.8</v>
      </c>
      <c r="G34" s="37">
        <f t="shared" si="13"/>
        <v>4255.7</v>
      </c>
      <c r="H34" s="37">
        <f t="shared" si="13"/>
        <v>5233.34</v>
      </c>
      <c r="I34" s="37">
        <f t="shared" si="13"/>
        <v>8546.1</v>
      </c>
      <c r="J34" s="55">
        <f t="shared" si="13"/>
        <v>9370</v>
      </c>
      <c r="K34" s="55">
        <f t="shared" ref="K34:L34" si="14">K35+K36</f>
        <v>0</v>
      </c>
      <c r="L34" s="55">
        <f t="shared" si="14"/>
        <v>0</v>
      </c>
    </row>
    <row r="35" spans="1:12" ht="66.75" customHeight="1">
      <c r="A35" s="22" t="s">
        <v>10</v>
      </c>
      <c r="B35" s="13" t="s">
        <v>33</v>
      </c>
      <c r="C35" s="78"/>
      <c r="D35" s="21">
        <f t="shared" si="1"/>
        <v>35233.24</v>
      </c>
      <c r="E35" s="45">
        <v>4009.3</v>
      </c>
      <c r="F35" s="45">
        <v>4068.8</v>
      </c>
      <c r="G35" s="23">
        <v>4105.7</v>
      </c>
      <c r="H35" s="23">
        <v>5208.34</v>
      </c>
      <c r="I35" s="23">
        <v>8471.1</v>
      </c>
      <c r="J35" s="54">
        <v>9370</v>
      </c>
      <c r="K35" s="48">
        <v>0</v>
      </c>
      <c r="L35" s="48">
        <v>0</v>
      </c>
    </row>
    <row r="36" spans="1:12" ht="51" customHeight="1">
      <c r="A36" s="22" t="s">
        <v>34</v>
      </c>
      <c r="B36" s="7" t="s">
        <v>35</v>
      </c>
      <c r="C36" s="78"/>
      <c r="D36" s="21">
        <f t="shared" si="1"/>
        <v>565</v>
      </c>
      <c r="E36" s="45">
        <v>140</v>
      </c>
      <c r="F36" s="45">
        <v>175</v>
      </c>
      <c r="G36" s="23">
        <v>150</v>
      </c>
      <c r="H36" s="23">
        <v>25</v>
      </c>
      <c r="I36" s="23">
        <v>75</v>
      </c>
      <c r="J36" s="54">
        <v>0</v>
      </c>
      <c r="K36" s="48">
        <v>0</v>
      </c>
      <c r="L36" s="48">
        <v>0</v>
      </c>
    </row>
    <row r="37" spans="1:12" ht="43.5" customHeight="1">
      <c r="A37" s="10" t="s">
        <v>17</v>
      </c>
      <c r="B37" s="15" t="s">
        <v>36</v>
      </c>
      <c r="C37" s="78"/>
      <c r="D37" s="21">
        <f t="shared" si="1"/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55">
        <v>0</v>
      </c>
      <c r="K37" s="55">
        <v>0</v>
      </c>
      <c r="L37" s="55">
        <v>0</v>
      </c>
    </row>
    <row r="38" spans="1:12" ht="39.75" customHeight="1">
      <c r="A38" s="10" t="s">
        <v>20</v>
      </c>
      <c r="B38" s="60" t="s">
        <v>50</v>
      </c>
      <c r="C38" s="79"/>
      <c r="D38" s="21">
        <f t="shared" si="1"/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55">
        <v>0</v>
      </c>
      <c r="K38" s="55">
        <v>0</v>
      </c>
      <c r="L38" s="55">
        <v>0</v>
      </c>
    </row>
    <row r="39" spans="1:12" ht="27" customHeight="1">
      <c r="A39" s="34" t="s">
        <v>61</v>
      </c>
      <c r="B39" s="35" t="s">
        <v>41</v>
      </c>
      <c r="C39" s="66" t="s">
        <v>62</v>
      </c>
      <c r="D39" s="21">
        <f t="shared" si="1"/>
        <v>1827</v>
      </c>
      <c r="E39" s="47">
        <f>E40+E47</f>
        <v>0</v>
      </c>
      <c r="F39" s="47">
        <f t="shared" ref="F39:J39" si="15">F40+F47</f>
        <v>50.1</v>
      </c>
      <c r="G39" s="47">
        <f t="shared" si="15"/>
        <v>48.2</v>
      </c>
      <c r="H39" s="47">
        <f t="shared" si="15"/>
        <v>380.1</v>
      </c>
      <c r="I39" s="47">
        <f t="shared" si="15"/>
        <v>533.6</v>
      </c>
      <c r="J39" s="47">
        <f t="shared" si="15"/>
        <v>275</v>
      </c>
      <c r="K39" s="47">
        <f t="shared" ref="K39:L39" si="16">K40+K47</f>
        <v>270</v>
      </c>
      <c r="L39" s="47">
        <f t="shared" si="16"/>
        <v>270</v>
      </c>
    </row>
    <row r="40" spans="1:12" ht="37.5" customHeight="1">
      <c r="A40" s="10" t="s">
        <v>5</v>
      </c>
      <c r="B40" s="61" t="s">
        <v>39</v>
      </c>
      <c r="C40" s="67"/>
      <c r="D40" s="21">
        <f t="shared" si="1"/>
        <v>1817</v>
      </c>
      <c r="E40" s="59">
        <f>E41+E42+E43+E44+E45+E46</f>
        <v>0</v>
      </c>
      <c r="F40" s="59">
        <f t="shared" ref="F40:L40" si="17">F41+F42+F43+F44+F45+F46</f>
        <v>50.1</v>
      </c>
      <c r="G40" s="59">
        <f t="shared" si="17"/>
        <v>48.2</v>
      </c>
      <c r="H40" s="59">
        <f t="shared" si="17"/>
        <v>380.1</v>
      </c>
      <c r="I40" s="59">
        <f t="shared" si="17"/>
        <v>533.6</v>
      </c>
      <c r="J40" s="59">
        <f t="shared" si="17"/>
        <v>265</v>
      </c>
      <c r="K40" s="59">
        <f t="shared" si="17"/>
        <v>270</v>
      </c>
      <c r="L40" s="59">
        <f t="shared" si="17"/>
        <v>270</v>
      </c>
    </row>
    <row r="41" spans="1:12" ht="81.75" customHeight="1">
      <c r="A41" s="22" t="s">
        <v>40</v>
      </c>
      <c r="B41" s="62" t="s">
        <v>42</v>
      </c>
      <c r="C41" s="67"/>
      <c r="D41" s="21">
        <f t="shared" si="1"/>
        <v>0</v>
      </c>
      <c r="E41" s="48">
        <v>0</v>
      </c>
      <c r="F41" s="48">
        <v>0</v>
      </c>
      <c r="G41" s="44">
        <v>0</v>
      </c>
      <c r="H41" s="44">
        <v>0</v>
      </c>
      <c r="I41" s="44">
        <v>0</v>
      </c>
      <c r="J41" s="48">
        <v>0</v>
      </c>
      <c r="K41" s="48">
        <v>0</v>
      </c>
      <c r="L41" s="48">
        <v>0</v>
      </c>
    </row>
    <row r="42" spans="1:12" ht="64.5" customHeight="1">
      <c r="A42" s="22" t="s">
        <v>34</v>
      </c>
      <c r="B42" s="62" t="s">
        <v>49</v>
      </c>
      <c r="C42" s="67"/>
      <c r="D42" s="21">
        <f t="shared" si="1"/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</row>
    <row r="43" spans="1:12" ht="87" customHeight="1">
      <c r="A43" s="22" t="s">
        <v>48</v>
      </c>
      <c r="B43" s="62" t="s">
        <v>43</v>
      </c>
      <c r="C43" s="67"/>
      <c r="D43" s="21">
        <f t="shared" si="1"/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</row>
    <row r="44" spans="1:12" ht="84.75" customHeight="1">
      <c r="A44" s="22" t="s">
        <v>55</v>
      </c>
      <c r="B44" s="62" t="s">
        <v>57</v>
      </c>
      <c r="C44" s="67"/>
      <c r="D44" s="21">
        <f t="shared" si="1"/>
        <v>98.300000000000011</v>
      </c>
      <c r="E44" s="48">
        <v>0</v>
      </c>
      <c r="F44" s="48">
        <v>50.1</v>
      </c>
      <c r="G44" s="48">
        <v>48.2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</row>
    <row r="45" spans="1:12" ht="64.5" customHeight="1">
      <c r="A45" s="22" t="s">
        <v>56</v>
      </c>
      <c r="B45" s="62" t="s">
        <v>58</v>
      </c>
      <c r="C45" s="67"/>
      <c r="D45" s="21">
        <f t="shared" si="1"/>
        <v>380.1</v>
      </c>
      <c r="E45" s="48">
        <v>0</v>
      </c>
      <c r="F45" s="48">
        <v>0</v>
      </c>
      <c r="G45" s="48">
        <v>0</v>
      </c>
      <c r="H45" s="48">
        <v>380.1</v>
      </c>
      <c r="I45" s="48">
        <v>0</v>
      </c>
      <c r="J45" s="48">
        <v>0</v>
      </c>
      <c r="K45" s="48">
        <v>0</v>
      </c>
      <c r="L45" s="48">
        <v>0</v>
      </c>
    </row>
    <row r="46" spans="1:12" ht="33.75" customHeight="1">
      <c r="A46" s="22" t="s">
        <v>74</v>
      </c>
      <c r="B46" s="62" t="s">
        <v>75</v>
      </c>
      <c r="C46" s="67"/>
      <c r="D46" s="21">
        <f t="shared" si="1"/>
        <v>1338.6</v>
      </c>
      <c r="E46" s="48">
        <v>0</v>
      </c>
      <c r="F46" s="48">
        <v>0</v>
      </c>
      <c r="G46" s="48">
        <v>0</v>
      </c>
      <c r="H46" s="48">
        <v>0</v>
      </c>
      <c r="I46" s="48">
        <v>533.6</v>
      </c>
      <c r="J46" s="48">
        <v>265</v>
      </c>
      <c r="K46" s="48">
        <v>270</v>
      </c>
      <c r="L46" s="48">
        <v>270</v>
      </c>
    </row>
    <row r="47" spans="1:12" ht="31.5">
      <c r="A47" s="17" t="s">
        <v>14</v>
      </c>
      <c r="B47" s="63" t="s">
        <v>44</v>
      </c>
      <c r="C47" s="67"/>
      <c r="D47" s="21">
        <f t="shared" si="1"/>
        <v>10</v>
      </c>
      <c r="E47" s="38">
        <f>E48+E49</f>
        <v>0</v>
      </c>
      <c r="F47" s="38">
        <f t="shared" ref="F47:L47" si="18">F48+F49</f>
        <v>0</v>
      </c>
      <c r="G47" s="38">
        <f t="shared" si="18"/>
        <v>0</v>
      </c>
      <c r="H47" s="38">
        <f t="shared" si="18"/>
        <v>0</v>
      </c>
      <c r="I47" s="38">
        <f t="shared" si="18"/>
        <v>0</v>
      </c>
      <c r="J47" s="59">
        <f t="shared" si="18"/>
        <v>10</v>
      </c>
      <c r="K47" s="59">
        <f t="shared" si="18"/>
        <v>0</v>
      </c>
      <c r="L47" s="59">
        <f t="shared" si="18"/>
        <v>0</v>
      </c>
    </row>
    <row r="48" spans="1:12" ht="66" customHeight="1">
      <c r="A48" s="18" t="s">
        <v>40</v>
      </c>
      <c r="B48" s="62" t="s">
        <v>45</v>
      </c>
      <c r="C48" s="67"/>
      <c r="D48" s="21">
        <f t="shared" si="1"/>
        <v>5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5</v>
      </c>
      <c r="K48" s="48">
        <v>0</v>
      </c>
      <c r="L48" s="48">
        <v>0</v>
      </c>
    </row>
    <row r="49" spans="1:12" ht="81.75" customHeight="1">
      <c r="A49" s="18" t="s">
        <v>34</v>
      </c>
      <c r="B49" s="62" t="s">
        <v>46</v>
      </c>
      <c r="C49" s="68"/>
      <c r="D49" s="21">
        <f t="shared" si="1"/>
        <v>5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5</v>
      </c>
      <c r="K49" s="48">
        <v>0</v>
      </c>
      <c r="L49" s="48">
        <v>0</v>
      </c>
    </row>
  </sheetData>
  <mergeCells count="10">
    <mergeCell ref="C39:C49"/>
    <mergeCell ref="C32:C38"/>
    <mergeCell ref="C21:C31"/>
    <mergeCell ref="C3:C4"/>
    <mergeCell ref="B3:B4"/>
    <mergeCell ref="A3:A4"/>
    <mergeCell ref="C7:C19"/>
    <mergeCell ref="A1:L1"/>
    <mergeCell ref="A2:L2"/>
    <mergeCell ref="D3:L3"/>
  </mergeCells>
  <pageMargins left="0.7" right="0.7" top="0.75" bottom="0.75" header="0.3" footer="0.3"/>
  <pageSetup paperSize="9" scale="76" orientation="landscape" r:id="rId1"/>
  <rowBreaks count="3" manualBreakCount="3">
    <brk id="16" max="16383" man="1"/>
    <brk id="26" max="11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Местный бюджет 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scherbakovaGV</cp:lastModifiedBy>
  <cp:lastPrinted>2024-11-13T12:53:44Z</cp:lastPrinted>
  <dcterms:created xsi:type="dcterms:W3CDTF">2019-09-13T05:48:56Z</dcterms:created>
  <dcterms:modified xsi:type="dcterms:W3CDTF">2025-01-15T10:08:22Z</dcterms:modified>
</cp:coreProperties>
</file>