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9320" windowHeight="7935" activeTab="1"/>
  </bookViews>
  <sheets>
    <sheet name="Программа" sheetId="1" r:id="rId1"/>
    <sheet name="Подпрограмма 1" sheetId="2" r:id="rId2"/>
    <sheet name="Подпрограмма 2" sheetId="3" r:id="rId3"/>
    <sheet name="Подпрограмма 3" sheetId="4" r:id="rId4"/>
    <sheet name="Подпрограмма 4" sheetId="5" r:id="rId5"/>
  </sheets>
  <definedNames>
    <definedName name="_xlnm.Print_Area" localSheetId="1">'Подпрограмма 1'!$A$1:$L$75</definedName>
    <definedName name="_xlnm.Print_Area" localSheetId="4">'Подпрограмма 4'!$A$1:$L$61</definedName>
    <definedName name="_xlnm.Print_Area" localSheetId="0">Программа!$A$1:$L$32</definedName>
  </definedNames>
  <calcPr calcId="125725"/>
</workbook>
</file>

<file path=xl/calcChain.xml><?xml version="1.0" encoding="utf-8"?>
<calcChain xmlns="http://schemas.openxmlformats.org/spreadsheetml/2006/main">
  <c r="D11" i="1"/>
  <c r="D12"/>
  <c r="D14"/>
  <c r="D17"/>
  <c r="D22"/>
  <c r="D24"/>
  <c r="D25"/>
  <c r="D27"/>
  <c r="D29"/>
  <c r="D30"/>
  <c r="D32"/>
  <c r="F13" i="2"/>
  <c r="G13"/>
  <c r="G8" s="1"/>
  <c r="H13"/>
  <c r="H8" s="1"/>
  <c r="I13"/>
  <c r="I8" s="1"/>
  <c r="J13"/>
  <c r="K13"/>
  <c r="L13"/>
  <c r="F14"/>
  <c r="G14"/>
  <c r="H14"/>
  <c r="I14"/>
  <c r="J14"/>
  <c r="K14"/>
  <c r="L14"/>
  <c r="F15"/>
  <c r="F10" s="1"/>
  <c r="F17" i="1" s="1"/>
  <c r="G15" i="2"/>
  <c r="G10" s="1"/>
  <c r="H15"/>
  <c r="H10" s="1"/>
  <c r="I15"/>
  <c r="J15"/>
  <c r="K15"/>
  <c r="L15"/>
  <c r="E13"/>
  <c r="E14"/>
  <c r="E15"/>
  <c r="F12"/>
  <c r="G12"/>
  <c r="H12"/>
  <c r="I12"/>
  <c r="J12"/>
  <c r="J7" s="1"/>
  <c r="K12"/>
  <c r="L12"/>
  <c r="E12"/>
  <c r="F21"/>
  <c r="G21"/>
  <c r="H21"/>
  <c r="I21"/>
  <c r="J21"/>
  <c r="K21"/>
  <c r="L21"/>
  <c r="E21"/>
  <c r="D22"/>
  <c r="D23"/>
  <c r="D24"/>
  <c r="D25"/>
  <c r="D17"/>
  <c r="D18"/>
  <c r="D19"/>
  <c r="D20"/>
  <c r="D32"/>
  <c r="D33"/>
  <c r="D34"/>
  <c r="D35"/>
  <c r="D37"/>
  <c r="D38"/>
  <c r="D39"/>
  <c r="D40"/>
  <c r="D47"/>
  <c r="D48"/>
  <c r="D49"/>
  <c r="D50"/>
  <c r="D52"/>
  <c r="D53"/>
  <c r="D54"/>
  <c r="D55"/>
  <c r="D62"/>
  <c r="D63"/>
  <c r="D64"/>
  <c r="D65"/>
  <c r="D67"/>
  <c r="D68"/>
  <c r="D69"/>
  <c r="D70"/>
  <c r="D72"/>
  <c r="D73"/>
  <c r="D74"/>
  <c r="D75"/>
  <c r="D18" i="3"/>
  <c r="D19"/>
  <c r="D20"/>
  <c r="D21"/>
  <c r="D23"/>
  <c r="D24"/>
  <c r="D25"/>
  <c r="D26"/>
  <c r="D28"/>
  <c r="D29"/>
  <c r="D30"/>
  <c r="D31"/>
  <c r="D33"/>
  <c r="D34"/>
  <c r="D35"/>
  <c r="D36"/>
  <c r="D38"/>
  <c r="D39"/>
  <c r="D40"/>
  <c r="D41"/>
  <c r="D43"/>
  <c r="D44"/>
  <c r="D45"/>
  <c r="D46"/>
  <c r="D48"/>
  <c r="D49"/>
  <c r="D50"/>
  <c r="D51"/>
  <c r="D54"/>
  <c r="D58"/>
  <c r="D59"/>
  <c r="D60"/>
  <c r="D61"/>
  <c r="D13" i="4"/>
  <c r="D14"/>
  <c r="D15"/>
  <c r="D16"/>
  <c r="D23"/>
  <c r="D24"/>
  <c r="D25"/>
  <c r="D26"/>
  <c r="D28"/>
  <c r="D29"/>
  <c r="D30"/>
  <c r="D31"/>
  <c r="D33"/>
  <c r="D34"/>
  <c r="D35"/>
  <c r="D36"/>
  <c r="D38"/>
  <c r="D39"/>
  <c r="D40"/>
  <c r="D41"/>
  <c r="F16" i="5"/>
  <c r="G16"/>
  <c r="H16"/>
  <c r="H11" s="1"/>
  <c r="H32" i="1" s="1"/>
  <c r="I16" i="5"/>
  <c r="J16"/>
  <c r="J11" s="1"/>
  <c r="J32" i="1" s="1"/>
  <c r="K16" i="5"/>
  <c r="L16"/>
  <c r="F15"/>
  <c r="G15"/>
  <c r="H15"/>
  <c r="I15"/>
  <c r="J15"/>
  <c r="K15"/>
  <c r="L15"/>
  <c r="F14"/>
  <c r="G14"/>
  <c r="H14"/>
  <c r="I14"/>
  <c r="J14"/>
  <c r="J9" s="1"/>
  <c r="J30" i="1" s="1"/>
  <c r="K14" i="5"/>
  <c r="L14"/>
  <c r="F13"/>
  <c r="G13"/>
  <c r="H13"/>
  <c r="H8" s="1"/>
  <c r="H29" i="1" s="1"/>
  <c r="I13" i="5"/>
  <c r="J13"/>
  <c r="K13"/>
  <c r="L13"/>
  <c r="E14"/>
  <c r="E9" s="1"/>
  <c r="E30" i="1" s="1"/>
  <c r="E15" i="5"/>
  <c r="E16"/>
  <c r="E13"/>
  <c r="F42"/>
  <c r="G42"/>
  <c r="H42"/>
  <c r="I42"/>
  <c r="J42"/>
  <c r="K42"/>
  <c r="L42"/>
  <c r="E42"/>
  <c r="D43"/>
  <c r="D44"/>
  <c r="D45"/>
  <c r="D46"/>
  <c r="D18"/>
  <c r="D19"/>
  <c r="D20"/>
  <c r="D21"/>
  <c r="D23"/>
  <c r="D24"/>
  <c r="D25"/>
  <c r="D26"/>
  <c r="D28"/>
  <c r="D29"/>
  <c r="D30"/>
  <c r="D31"/>
  <c r="D33"/>
  <c r="D34"/>
  <c r="D35"/>
  <c r="D36"/>
  <c r="D38"/>
  <c r="D39"/>
  <c r="D40"/>
  <c r="D41"/>
  <c r="D53"/>
  <c r="D54"/>
  <c r="D55"/>
  <c r="D56"/>
  <c r="D58"/>
  <c r="D59"/>
  <c r="D60"/>
  <c r="D61"/>
  <c r="F14" i="3"/>
  <c r="G14"/>
  <c r="H14"/>
  <c r="I14"/>
  <c r="J14"/>
  <c r="K14"/>
  <c r="L14"/>
  <c r="F15"/>
  <c r="F10" s="1"/>
  <c r="F21" i="1" s="1"/>
  <c r="G15" i="3"/>
  <c r="H15"/>
  <c r="I15"/>
  <c r="J15"/>
  <c r="K15"/>
  <c r="L15"/>
  <c r="F16"/>
  <c r="G16"/>
  <c r="H16"/>
  <c r="I16"/>
  <c r="J16"/>
  <c r="K16"/>
  <c r="K11" s="1"/>
  <c r="K22" i="1" s="1"/>
  <c r="L16" i="3"/>
  <c r="E14"/>
  <c r="E9" s="1"/>
  <c r="E20" i="1" s="1"/>
  <c r="E15" i="3"/>
  <c r="E10" s="1"/>
  <c r="E21" i="1" s="1"/>
  <c r="E16" i="3"/>
  <c r="F13"/>
  <c r="G13"/>
  <c r="H13"/>
  <c r="I13"/>
  <c r="J13"/>
  <c r="K13"/>
  <c r="L13"/>
  <c r="E13"/>
  <c r="F47"/>
  <c r="G47"/>
  <c r="H47"/>
  <c r="I47"/>
  <c r="J47"/>
  <c r="K47"/>
  <c r="L47"/>
  <c r="E47"/>
  <c r="L57" i="5"/>
  <c r="L52"/>
  <c r="L48"/>
  <c r="L49"/>
  <c r="L50"/>
  <c r="L51"/>
  <c r="L37"/>
  <c r="L32"/>
  <c r="L27"/>
  <c r="D27" s="1"/>
  <c r="L22"/>
  <c r="D22" s="1"/>
  <c r="L17"/>
  <c r="D17" s="1"/>
  <c r="L11"/>
  <c r="K57" i="3"/>
  <c r="L57"/>
  <c r="L53"/>
  <c r="L54"/>
  <c r="L55"/>
  <c r="L56"/>
  <c r="L42"/>
  <c r="L37"/>
  <c r="L32"/>
  <c r="L27"/>
  <c r="L22"/>
  <c r="L17"/>
  <c r="L71" i="2"/>
  <c r="L66"/>
  <c r="L61"/>
  <c r="L57"/>
  <c r="L58"/>
  <c r="L59"/>
  <c r="L60"/>
  <c r="L51"/>
  <c r="L46"/>
  <c r="L42"/>
  <c r="L43"/>
  <c r="L44"/>
  <c r="L45"/>
  <c r="L36"/>
  <c r="L31"/>
  <c r="L27"/>
  <c r="L28"/>
  <c r="L29"/>
  <c r="L30"/>
  <c r="L16"/>
  <c r="L37" i="4"/>
  <c r="L32"/>
  <c r="L27"/>
  <c r="L22"/>
  <c r="L19"/>
  <c r="L9" s="1"/>
  <c r="L20"/>
  <c r="L21"/>
  <c r="L11" s="1"/>
  <c r="D11" s="1"/>
  <c r="L18"/>
  <c r="D18" s="1"/>
  <c r="L12"/>
  <c r="H42" i="3"/>
  <c r="I42"/>
  <c r="D42" s="1"/>
  <c r="J42"/>
  <c r="K42"/>
  <c r="K48" i="5"/>
  <c r="K49"/>
  <c r="K50"/>
  <c r="K51"/>
  <c r="D51" s="1"/>
  <c r="K57"/>
  <c r="K52"/>
  <c r="K37"/>
  <c r="K32"/>
  <c r="K27"/>
  <c r="K22"/>
  <c r="K17"/>
  <c r="K8"/>
  <c r="K29" i="1" s="1"/>
  <c r="K10" i="5"/>
  <c r="K31" i="1" s="1"/>
  <c r="K37" i="4"/>
  <c r="D37" s="1"/>
  <c r="K32"/>
  <c r="D32" s="1"/>
  <c r="K27"/>
  <c r="K22"/>
  <c r="K18"/>
  <c r="K19"/>
  <c r="K20"/>
  <c r="K10" s="1"/>
  <c r="K26" i="1" s="1"/>
  <c r="K21" i="4"/>
  <c r="K11" s="1"/>
  <c r="K12"/>
  <c r="K9"/>
  <c r="K53" i="3"/>
  <c r="D53" s="1"/>
  <c r="K54"/>
  <c r="K52" s="1"/>
  <c r="K55"/>
  <c r="D55" s="1"/>
  <c r="K56"/>
  <c r="D56" s="1"/>
  <c r="K37"/>
  <c r="D37" s="1"/>
  <c r="K32"/>
  <c r="K27"/>
  <c r="K22"/>
  <c r="K17"/>
  <c r="K71" i="2"/>
  <c r="K66"/>
  <c r="K61"/>
  <c r="K57"/>
  <c r="K58"/>
  <c r="K59"/>
  <c r="K60"/>
  <c r="K51"/>
  <c r="K46"/>
  <c r="K42"/>
  <c r="K43"/>
  <c r="K44"/>
  <c r="K45"/>
  <c r="K36"/>
  <c r="K31"/>
  <c r="K27"/>
  <c r="K28"/>
  <c r="K29"/>
  <c r="K30"/>
  <c r="K16"/>
  <c r="F71"/>
  <c r="G71"/>
  <c r="H71"/>
  <c r="I71"/>
  <c r="J71"/>
  <c r="E71"/>
  <c r="F66"/>
  <c r="G66"/>
  <c r="H66"/>
  <c r="I66"/>
  <c r="J66"/>
  <c r="E66"/>
  <c r="G36"/>
  <c r="F9" i="5"/>
  <c r="F37"/>
  <c r="G37"/>
  <c r="H37"/>
  <c r="I37"/>
  <c r="J37"/>
  <c r="E37"/>
  <c r="F32"/>
  <c r="G32"/>
  <c r="H32"/>
  <c r="I32"/>
  <c r="J32"/>
  <c r="E32"/>
  <c r="G11" i="3"/>
  <c r="G22" i="1" s="1"/>
  <c r="F8" i="3"/>
  <c r="F42"/>
  <c r="G42"/>
  <c r="E42"/>
  <c r="F37"/>
  <c r="G37"/>
  <c r="H37"/>
  <c r="I37"/>
  <c r="J37"/>
  <c r="E37"/>
  <c r="F27" i="1"/>
  <c r="F25"/>
  <c r="E25"/>
  <c r="E27"/>
  <c r="F24"/>
  <c r="E24"/>
  <c r="F11" i="4"/>
  <c r="F9"/>
  <c r="F8"/>
  <c r="E11"/>
  <c r="E9"/>
  <c r="E8"/>
  <c r="F37"/>
  <c r="G37"/>
  <c r="H37"/>
  <c r="I37"/>
  <c r="J37"/>
  <c r="E37"/>
  <c r="G20"/>
  <c r="F51" i="5"/>
  <c r="G51"/>
  <c r="H51"/>
  <c r="I51"/>
  <c r="J51"/>
  <c r="F50"/>
  <c r="F47" s="1"/>
  <c r="G50"/>
  <c r="H50"/>
  <c r="I50"/>
  <c r="J50"/>
  <c r="F49"/>
  <c r="G49"/>
  <c r="H49"/>
  <c r="I49"/>
  <c r="J49"/>
  <c r="E49"/>
  <c r="E50"/>
  <c r="E47" s="1"/>
  <c r="E51"/>
  <c r="F48"/>
  <c r="G48"/>
  <c r="H48"/>
  <c r="I48"/>
  <c r="J48"/>
  <c r="E48"/>
  <c r="F11"/>
  <c r="F32" i="1" s="1"/>
  <c r="E11" i="5"/>
  <c r="E32" i="1" s="1"/>
  <c r="F8" i="5"/>
  <c r="F29" i="1" s="1"/>
  <c r="F57" i="5"/>
  <c r="G57"/>
  <c r="H57"/>
  <c r="I57"/>
  <c r="J57"/>
  <c r="E57"/>
  <c r="F52"/>
  <c r="G52"/>
  <c r="H52"/>
  <c r="I52"/>
  <c r="J52"/>
  <c r="E52"/>
  <c r="F27"/>
  <c r="G27"/>
  <c r="H27"/>
  <c r="I27"/>
  <c r="J27"/>
  <c r="E27"/>
  <c r="J22"/>
  <c r="I22"/>
  <c r="H22"/>
  <c r="G22"/>
  <c r="F22"/>
  <c r="E22"/>
  <c r="J17"/>
  <c r="I17"/>
  <c r="H17"/>
  <c r="G17"/>
  <c r="F17"/>
  <c r="E17"/>
  <c r="F21" i="4"/>
  <c r="G21"/>
  <c r="H21"/>
  <c r="H11" s="1"/>
  <c r="H27" i="1" s="1"/>
  <c r="I21" i="4"/>
  <c r="J21"/>
  <c r="J11" s="1"/>
  <c r="J27" i="1" s="1"/>
  <c r="F20" i="4"/>
  <c r="F10" s="1"/>
  <c r="F26" i="1" s="1"/>
  <c r="H20" i="4"/>
  <c r="H10" s="1"/>
  <c r="H26" i="1" s="1"/>
  <c r="I20" i="4"/>
  <c r="I10" s="1"/>
  <c r="I26" i="1" s="1"/>
  <c r="D26" s="1"/>
  <c r="J20" i="4"/>
  <c r="F19"/>
  <c r="G19"/>
  <c r="G9" s="1"/>
  <c r="H19"/>
  <c r="H9" s="1"/>
  <c r="H25" i="1" s="1"/>
  <c r="I19" i="4"/>
  <c r="I9" s="1"/>
  <c r="I25" i="1" s="1"/>
  <c r="J19" i="4"/>
  <c r="J9" s="1"/>
  <c r="J25" i="1" s="1"/>
  <c r="E19" i="4"/>
  <c r="E20"/>
  <c r="E10" s="1"/>
  <c r="E21"/>
  <c r="F18"/>
  <c r="G18"/>
  <c r="G8" s="1"/>
  <c r="H18"/>
  <c r="H8" s="1"/>
  <c r="H24" i="1" s="1"/>
  <c r="I18" i="4"/>
  <c r="I8" s="1"/>
  <c r="I24" i="1" s="1"/>
  <c r="J18" i="4"/>
  <c r="E18"/>
  <c r="E22"/>
  <c r="F22"/>
  <c r="G22"/>
  <c r="H22"/>
  <c r="I22"/>
  <c r="J22"/>
  <c r="E27"/>
  <c r="F27"/>
  <c r="G27"/>
  <c r="H27"/>
  <c r="I27"/>
  <c r="J27"/>
  <c r="E32"/>
  <c r="F32"/>
  <c r="G32"/>
  <c r="H32"/>
  <c r="I32"/>
  <c r="J32"/>
  <c r="J12"/>
  <c r="I12"/>
  <c r="H12"/>
  <c r="G12"/>
  <c r="F12"/>
  <c r="E12"/>
  <c r="J57" i="3"/>
  <c r="I57"/>
  <c r="H57"/>
  <c r="G57"/>
  <c r="F57"/>
  <c r="E57"/>
  <c r="J56"/>
  <c r="I56"/>
  <c r="H56"/>
  <c r="G56"/>
  <c r="F56"/>
  <c r="E56"/>
  <c r="J55"/>
  <c r="I55"/>
  <c r="H55"/>
  <c r="G55"/>
  <c r="F55"/>
  <c r="E55"/>
  <c r="J54"/>
  <c r="I54"/>
  <c r="H54"/>
  <c r="G54"/>
  <c r="F54"/>
  <c r="F9" s="1"/>
  <c r="F20" i="1" s="1"/>
  <c r="E54" i="3"/>
  <c r="J53"/>
  <c r="I53"/>
  <c r="H53"/>
  <c r="G53"/>
  <c r="F53"/>
  <c r="E53"/>
  <c r="F52"/>
  <c r="E52"/>
  <c r="J32"/>
  <c r="I32"/>
  <c r="H32"/>
  <c r="G32"/>
  <c r="F32"/>
  <c r="E32"/>
  <c r="J27"/>
  <c r="I27"/>
  <c r="H27"/>
  <c r="G27"/>
  <c r="F27"/>
  <c r="E27"/>
  <c r="J22"/>
  <c r="D22" s="1"/>
  <c r="I22"/>
  <c r="H22"/>
  <c r="G22"/>
  <c r="F22"/>
  <c r="E22"/>
  <c r="J17"/>
  <c r="I17"/>
  <c r="H17"/>
  <c r="G17"/>
  <c r="F17"/>
  <c r="E17"/>
  <c r="F11"/>
  <c r="F22" i="1" s="1"/>
  <c r="E11" i="3"/>
  <c r="E22" i="1" s="1"/>
  <c r="F61" i="2"/>
  <c r="G61"/>
  <c r="H61"/>
  <c r="I61"/>
  <c r="J61"/>
  <c r="E61"/>
  <c r="F60"/>
  <c r="G60"/>
  <c r="H60"/>
  <c r="I60"/>
  <c r="J60"/>
  <c r="F59"/>
  <c r="G59"/>
  <c r="H59"/>
  <c r="I59"/>
  <c r="J59"/>
  <c r="F58"/>
  <c r="G58"/>
  <c r="H58"/>
  <c r="I58"/>
  <c r="J58"/>
  <c r="E60"/>
  <c r="E59"/>
  <c r="E58"/>
  <c r="F57"/>
  <c r="G57"/>
  <c r="H57"/>
  <c r="I57"/>
  <c r="J57"/>
  <c r="E57"/>
  <c r="F45"/>
  <c r="G45"/>
  <c r="H45"/>
  <c r="I45"/>
  <c r="J45"/>
  <c r="F44"/>
  <c r="G44"/>
  <c r="H44"/>
  <c r="I44"/>
  <c r="J44"/>
  <c r="F43"/>
  <c r="G43"/>
  <c r="H43"/>
  <c r="I43"/>
  <c r="J43"/>
  <c r="F42"/>
  <c r="G42"/>
  <c r="H42"/>
  <c r="I42"/>
  <c r="J42"/>
  <c r="E43"/>
  <c r="E44"/>
  <c r="E45"/>
  <c r="E42"/>
  <c r="I10"/>
  <c r="J10"/>
  <c r="J51"/>
  <c r="I51"/>
  <c r="H51"/>
  <c r="G51"/>
  <c r="F51"/>
  <c r="E51"/>
  <c r="J46"/>
  <c r="I46"/>
  <c r="H46"/>
  <c r="G46"/>
  <c r="F46"/>
  <c r="E46"/>
  <c r="J36"/>
  <c r="I36"/>
  <c r="H36"/>
  <c r="F36"/>
  <c r="E36"/>
  <c r="J31"/>
  <c r="I31"/>
  <c r="H31"/>
  <c r="G31"/>
  <c r="F31"/>
  <c r="E31"/>
  <c r="J30"/>
  <c r="I30"/>
  <c r="H30"/>
  <c r="G30"/>
  <c r="F30"/>
  <c r="E30"/>
  <c r="D30" s="1"/>
  <c r="J29"/>
  <c r="I29"/>
  <c r="H29"/>
  <c r="G29"/>
  <c r="F29"/>
  <c r="E29"/>
  <c r="J28"/>
  <c r="I28"/>
  <c r="H28"/>
  <c r="G28"/>
  <c r="F28"/>
  <c r="E28"/>
  <c r="D28" s="1"/>
  <c r="J27"/>
  <c r="I27"/>
  <c r="H27"/>
  <c r="G27"/>
  <c r="G7" s="1"/>
  <c r="F27"/>
  <c r="F26" s="1"/>
  <c r="E27"/>
  <c r="J16"/>
  <c r="I16"/>
  <c r="H16"/>
  <c r="G16"/>
  <c r="F16"/>
  <c r="E16"/>
  <c r="D16" l="1"/>
  <c r="D13"/>
  <c r="D27" i="4"/>
  <c r="D20"/>
  <c r="D37" i="5"/>
  <c r="D57"/>
  <c r="F11" i="2"/>
  <c r="I7"/>
  <c r="H7"/>
  <c r="H14" i="1" s="1"/>
  <c r="E7" i="2"/>
  <c r="D59"/>
  <c r="D45"/>
  <c r="D29"/>
  <c r="D15"/>
  <c r="D51"/>
  <c r="G9"/>
  <c r="G16" i="1" s="1"/>
  <c r="L26" i="2"/>
  <c r="D42"/>
  <c r="D43"/>
  <c r="J8"/>
  <c r="J15" i="1" s="1"/>
  <c r="I9" i="2"/>
  <c r="I16" i="1" s="1"/>
  <c r="D16" s="1"/>
  <c r="F7" i="2"/>
  <c r="F14" i="1" s="1"/>
  <c r="D60" i="2"/>
  <c r="D71"/>
  <c r="E11"/>
  <c r="F8"/>
  <c r="F15" i="1" s="1"/>
  <c r="D66" i="2"/>
  <c r="E14" i="1"/>
  <c r="E8" s="1"/>
  <c r="F9" i="2"/>
  <c r="L11"/>
  <c r="D46"/>
  <c r="D12"/>
  <c r="D21"/>
  <c r="E8"/>
  <c r="E15" i="1" s="1"/>
  <c r="E10" i="2"/>
  <c r="D14"/>
  <c r="E9"/>
  <c r="E16" i="1" s="1"/>
  <c r="D31" i="2"/>
  <c r="D27"/>
  <c r="D36"/>
  <c r="K9"/>
  <c r="K16" i="1" s="1"/>
  <c r="L8" i="2"/>
  <c r="D44"/>
  <c r="L41"/>
  <c r="J9"/>
  <c r="J16" i="1" s="1"/>
  <c r="D61" i="2"/>
  <c r="D58"/>
  <c r="L56"/>
  <c r="D57"/>
  <c r="D32" i="3"/>
  <c r="D14"/>
  <c r="E12"/>
  <c r="D47"/>
  <c r="E8"/>
  <c r="E19" i="1" s="1"/>
  <c r="D13" i="3"/>
  <c r="D15"/>
  <c r="L9"/>
  <c r="L20" i="1" s="1"/>
  <c r="D27" i="3"/>
  <c r="D16"/>
  <c r="L11"/>
  <c r="L22" i="1" s="1"/>
  <c r="D17" i="3"/>
  <c r="L12"/>
  <c r="D57"/>
  <c r="D21" i="4"/>
  <c r="D22"/>
  <c r="D19"/>
  <c r="D9"/>
  <c r="L25" i="1"/>
  <c r="L8" i="4"/>
  <c r="L17"/>
  <c r="L27" i="1"/>
  <c r="D12" i="4"/>
  <c r="L24" i="1"/>
  <c r="E12" i="5"/>
  <c r="D13"/>
  <c r="E8"/>
  <c r="E29" i="1" s="1"/>
  <c r="D15" i="5"/>
  <c r="D42"/>
  <c r="D32"/>
  <c r="L12"/>
  <c r="D16"/>
  <c r="L9"/>
  <c r="D14"/>
  <c r="D52"/>
  <c r="D50"/>
  <c r="D49"/>
  <c r="L32" i="1"/>
  <c r="L10" i="5"/>
  <c r="L47"/>
  <c r="D48"/>
  <c r="L8"/>
  <c r="L52" i="3"/>
  <c r="D52" s="1"/>
  <c r="L10"/>
  <c r="L21" i="1" s="1"/>
  <c r="L8" i="3"/>
  <c r="L19" i="1" s="1"/>
  <c r="L10" i="2"/>
  <c r="L9"/>
  <c r="L16" i="1" s="1"/>
  <c r="L7" i="2"/>
  <c r="L10" i="4"/>
  <c r="L26" i="1" s="1"/>
  <c r="H9" i="2"/>
  <c r="H16" i="1" s="1"/>
  <c r="K26" i="2"/>
  <c r="K10"/>
  <c r="K17" i="1" s="1"/>
  <c r="K8" i="2"/>
  <c r="K15" i="1" s="1"/>
  <c r="K7" i="2"/>
  <c r="K14" i="1" s="1"/>
  <c r="K56" i="2"/>
  <c r="J17" i="1"/>
  <c r="K9" i="3"/>
  <c r="K20" i="1" s="1"/>
  <c r="K10" i="3"/>
  <c r="K11" i="5"/>
  <c r="K47"/>
  <c r="K9"/>
  <c r="K27" i="1"/>
  <c r="K17" i="4"/>
  <c r="K25" i="1"/>
  <c r="K12" i="5"/>
  <c r="K8" i="4"/>
  <c r="K8" i="3"/>
  <c r="K12"/>
  <c r="K11" i="2"/>
  <c r="K41"/>
  <c r="I17" i="1"/>
  <c r="F41" i="2"/>
  <c r="I41"/>
  <c r="H9" i="5"/>
  <c r="H30" i="1" s="1"/>
  <c r="I26" i="2"/>
  <c r="J26"/>
  <c r="H52" i="3"/>
  <c r="H10"/>
  <c r="H21" i="1" s="1"/>
  <c r="H11" i="3"/>
  <c r="H22" i="1" s="1"/>
  <c r="G9" i="3"/>
  <c r="G20" i="1" s="1"/>
  <c r="J8" i="5"/>
  <c r="J29" i="1" s="1"/>
  <c r="G47" i="5"/>
  <c r="J10"/>
  <c r="J31" i="1" s="1"/>
  <c r="I11" i="5"/>
  <c r="I32" i="1" s="1"/>
  <c r="G9" i="5"/>
  <c r="G30" i="1" s="1"/>
  <c r="H47" i="5"/>
  <c r="J47"/>
  <c r="G8"/>
  <c r="G29" i="1" s="1"/>
  <c r="I9" i="5"/>
  <c r="I30" i="1" s="1"/>
  <c r="G11" i="5"/>
  <c r="G32" i="1" s="1"/>
  <c r="I12" i="5"/>
  <c r="H12"/>
  <c r="G12"/>
  <c r="I8"/>
  <c r="I29" i="1" s="1"/>
  <c r="J12" i="5"/>
  <c r="H10"/>
  <c r="H31" i="1" s="1"/>
  <c r="I10" i="5"/>
  <c r="I31" i="1" s="1"/>
  <c r="D31" s="1"/>
  <c r="I17" i="4"/>
  <c r="G11"/>
  <c r="G27" i="1" s="1"/>
  <c r="G24"/>
  <c r="G25"/>
  <c r="G17" i="4"/>
  <c r="J17"/>
  <c r="I11"/>
  <c r="J8"/>
  <c r="J24" i="1" s="1"/>
  <c r="G10" i="4"/>
  <c r="G26" i="1" s="1"/>
  <c r="J52" i="3"/>
  <c r="I52"/>
  <c r="G52"/>
  <c r="G10"/>
  <c r="G21" i="1" s="1"/>
  <c r="G8" i="3"/>
  <c r="G19" i="1" s="1"/>
  <c r="G12" i="3"/>
  <c r="H11" i="2"/>
  <c r="I11"/>
  <c r="J11"/>
  <c r="G11"/>
  <c r="I15" i="1"/>
  <c r="D15" s="1"/>
  <c r="H17"/>
  <c r="G14"/>
  <c r="G41" i="2"/>
  <c r="G17" i="1"/>
  <c r="J41" i="2"/>
  <c r="H41"/>
  <c r="H15" i="1"/>
  <c r="G15"/>
  <c r="J14"/>
  <c r="G26" i="2"/>
  <c r="I14" i="1"/>
  <c r="F10" i="5"/>
  <c r="F31" i="1" s="1"/>
  <c r="F12" i="3"/>
  <c r="E10" i="5"/>
  <c r="E7" s="1"/>
  <c r="E17" i="4"/>
  <c r="E56" i="2"/>
  <c r="J56"/>
  <c r="I56"/>
  <c r="H56"/>
  <c r="F56"/>
  <c r="H26"/>
  <c r="F16" i="1"/>
  <c r="J10" i="4"/>
  <c r="H17"/>
  <c r="F17"/>
  <c r="I47" i="5"/>
  <c r="G10"/>
  <c r="G31" i="1" s="1"/>
  <c r="F30"/>
  <c r="F12" i="5"/>
  <c r="E26" i="1"/>
  <c r="F19"/>
  <c r="F7" i="3"/>
  <c r="E7"/>
  <c r="F7" i="4"/>
  <c r="H7"/>
  <c r="E7"/>
  <c r="G56" i="2"/>
  <c r="E26"/>
  <c r="E17" i="1"/>
  <c r="E41" i="2"/>
  <c r="D11" l="1"/>
  <c r="D8"/>
  <c r="D26"/>
  <c r="L15" i="1"/>
  <c r="K13"/>
  <c r="D41" i="2"/>
  <c r="D56"/>
  <c r="D10"/>
  <c r="L17" i="1"/>
  <c r="L11" s="1"/>
  <c r="D9" i="2"/>
  <c r="L14" i="1"/>
  <c r="D7" i="2"/>
  <c r="K21" i="1"/>
  <c r="K10" s="1"/>
  <c r="K19"/>
  <c r="D8" i="4"/>
  <c r="D17"/>
  <c r="L23" i="1"/>
  <c r="L7" i="4"/>
  <c r="J26" i="1"/>
  <c r="D10" i="4"/>
  <c r="D12" i="5"/>
  <c r="D9"/>
  <c r="E31" i="1"/>
  <c r="F7" i="5"/>
  <c r="D11"/>
  <c r="L30" i="1"/>
  <c r="D47" i="5"/>
  <c r="D10"/>
  <c r="L31" i="1"/>
  <c r="L10" s="1"/>
  <c r="L29"/>
  <c r="D8" i="5"/>
  <c r="L7"/>
  <c r="L18" i="1"/>
  <c r="L7" i="3"/>
  <c r="L6" i="2"/>
  <c r="K7" i="5"/>
  <c r="K32" i="1"/>
  <c r="K30"/>
  <c r="K7" i="4"/>
  <c r="K24" i="1"/>
  <c r="K7" i="3"/>
  <c r="K6" i="2"/>
  <c r="H28" i="1"/>
  <c r="H11"/>
  <c r="J11" i="3"/>
  <c r="J22" i="1" s="1"/>
  <c r="J11" s="1"/>
  <c r="H10"/>
  <c r="G7" i="4"/>
  <c r="J28" i="1"/>
  <c r="J7" i="5"/>
  <c r="H7"/>
  <c r="I7"/>
  <c r="I27" i="1"/>
  <c r="I23" s="1"/>
  <c r="D23" s="1"/>
  <c r="I7" i="4"/>
  <c r="J7"/>
  <c r="G7" i="3"/>
  <c r="F28" i="1"/>
  <c r="G10"/>
  <c r="G6" i="2"/>
  <c r="I6"/>
  <c r="H6"/>
  <c r="J6"/>
  <c r="F6"/>
  <c r="I28" i="1"/>
  <c r="D28" s="1"/>
  <c r="G7" i="5"/>
  <c r="G9" i="1"/>
  <c r="F10"/>
  <c r="H23"/>
  <c r="F9"/>
  <c r="F8"/>
  <c r="F11"/>
  <c r="G18"/>
  <c r="F18"/>
  <c r="G23"/>
  <c r="E23"/>
  <c r="E13"/>
  <c r="E6" i="2"/>
  <c r="L9" i="1" l="1"/>
  <c r="D6" i="2"/>
  <c r="L13" i="1"/>
  <c r="K18"/>
  <c r="J23"/>
  <c r="D7" i="4"/>
  <c r="E28" i="1"/>
  <c r="L28"/>
  <c r="D7" i="5"/>
  <c r="L8" i="1"/>
  <c r="K11"/>
  <c r="K28"/>
  <c r="K9"/>
  <c r="K8"/>
  <c r="K23"/>
  <c r="I11" i="3"/>
  <c r="D11" s="1"/>
  <c r="J10"/>
  <c r="H9"/>
  <c r="F7" i="1"/>
  <c r="G28"/>
  <c r="G11"/>
  <c r="H13"/>
  <c r="J13"/>
  <c r="I13"/>
  <c r="D13" s="1"/>
  <c r="G13"/>
  <c r="G8"/>
  <c r="E11"/>
  <c r="E10"/>
  <c r="E9"/>
  <c r="F13"/>
  <c r="F23"/>
  <c r="E18"/>
  <c r="L7" l="1"/>
  <c r="J21"/>
  <c r="J10" s="1"/>
  <c r="D10" i="3"/>
  <c r="K7" i="1"/>
  <c r="I10" i="3"/>
  <c r="I22" i="1"/>
  <c r="J9" i="3"/>
  <c r="J20" i="1" s="1"/>
  <c r="J9" s="1"/>
  <c r="H12" i="3"/>
  <c r="H8"/>
  <c r="H20" i="1"/>
  <c r="G7"/>
  <c r="E7"/>
  <c r="I11" l="1"/>
  <c r="I9" i="3"/>
  <c r="D9" s="1"/>
  <c r="I21" i="1"/>
  <c r="D21" s="1"/>
  <c r="H19"/>
  <c r="H7" i="3"/>
  <c r="H9" i="1"/>
  <c r="I12" i="3" l="1"/>
  <c r="I8"/>
  <c r="D8" s="1"/>
  <c r="I20" i="1"/>
  <c r="D20" s="1"/>
  <c r="J8" i="3"/>
  <c r="J12"/>
  <c r="I10" i="1"/>
  <c r="D10" s="1"/>
  <c r="H18"/>
  <c r="H8"/>
  <c r="D12" i="3" l="1"/>
  <c r="J19" i="1"/>
  <c r="J7" i="3"/>
  <c r="D7" s="1"/>
  <c r="I7"/>
  <c r="I19" i="1"/>
  <c r="D19" s="1"/>
  <c r="I9"/>
  <c r="D9" s="1"/>
  <c r="H7"/>
  <c r="J18" l="1"/>
  <c r="J8"/>
  <c r="J7" s="1"/>
  <c r="I8"/>
  <c r="D8" s="1"/>
  <c r="I18"/>
  <c r="D18" s="1"/>
  <c r="I7" l="1"/>
  <c r="D7" s="1"/>
</calcChain>
</file>

<file path=xl/sharedStrings.xml><?xml version="1.0" encoding="utf-8"?>
<sst xmlns="http://schemas.openxmlformats.org/spreadsheetml/2006/main" count="372" uniqueCount="84">
  <si>
    <t>Всего</t>
  </si>
  <si>
    <t>Федеральный бюджет</t>
  </si>
  <si>
    <t>Областной бюджет</t>
  </si>
  <si>
    <t>Местный бюджет</t>
  </si>
  <si>
    <t>Статус</t>
  </si>
  <si>
    <t>Наименование муниципальной программы, подпрограммы, основного мероприятия, мероприятия</t>
  </si>
  <si>
    <t>Источники ресурсного обеспечения</t>
  </si>
  <si>
    <t>Муниципальная программа</t>
  </si>
  <si>
    <t>Всего, в том числе:</t>
  </si>
  <si>
    <t>Внебюджетные фонды</t>
  </si>
  <si>
    <t>в том числе:</t>
  </si>
  <si>
    <t>Подпрограмма №1</t>
  </si>
  <si>
    <t>Оценка расходов всего, в том числе по годам реализации муниципальной программы, тыс.рублей.</t>
  </si>
  <si>
    <t>Подпрограмма №2</t>
  </si>
  <si>
    <t>Мероприятие 1</t>
  </si>
  <si>
    <t>Мероприятие 2</t>
  </si>
  <si>
    <t>Мероприятие 3</t>
  </si>
  <si>
    <t>Подпрограмма №3</t>
  </si>
  <si>
    <t>Основное мероприятие 1</t>
  </si>
  <si>
    <t>Основное мероприятие 2</t>
  </si>
  <si>
    <t xml:space="preserve">Мероприятие </t>
  </si>
  <si>
    <t>Основное мероприятие 3</t>
  </si>
  <si>
    <t>Подпрограмма №4</t>
  </si>
  <si>
    <t>Финансовое обеспечение 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"Муниципальное управление и гражданское общество"  Панинского муниципального района Воронежской области</t>
  </si>
  <si>
    <t xml:space="preserve">Муниципальное управление и гражданское общество </t>
  </si>
  <si>
    <t>Обеспечение реализации муниципальной программы</t>
  </si>
  <si>
    <t>Финансовое обеспечение деятельности администрации Панинского муниципального района</t>
  </si>
  <si>
    <t>Оплата труда и начисления на выплаты по оплате труда главы и аппарата администрации муниципального района</t>
  </si>
  <si>
    <t>Мероприятие 4</t>
  </si>
  <si>
    <t>Оплата прочих работ и услуг</t>
  </si>
  <si>
    <t>Финансовое обеспечение деятельности контрольного органа Совета народных депутатов Панинского муниципального района</t>
  </si>
  <si>
    <t>Оплата труда</t>
  </si>
  <si>
    <t>Финансовое обеспечение деятельности МКУ Панинский «ЦООДОМС».</t>
  </si>
  <si>
    <t>Оплата труда с начислениями</t>
  </si>
  <si>
    <t>Прочие расходы</t>
  </si>
  <si>
    <t xml:space="preserve"> Содействие развитию муниципальных образований и местного самоуправления </t>
  </si>
  <si>
    <t>Реализация муниципальной  политики в сфере социально-экономического развития муниципальных образований</t>
  </si>
  <si>
    <t>Ежегодные членские взносы в ассоциацию «Советов муниципальных образований</t>
  </si>
  <si>
    <t>Осуществление муниципального жилищного контроля</t>
  </si>
  <si>
    <t xml:space="preserve">Содействие занятости населения </t>
  </si>
  <si>
    <t>Организация проведения оплачиваемых общественных работ</t>
  </si>
  <si>
    <t>Организация правовой и социальной работы по защите прав и интересов ветеранов и инвалидов войны и труда.</t>
  </si>
  <si>
    <t>Поддержка территориального общественного самоуправления.</t>
  </si>
  <si>
    <t xml:space="preserve">Мероприятие 3 </t>
  </si>
  <si>
    <t>Защита объектов информатизации</t>
  </si>
  <si>
    <t>Основное мероприятие 4</t>
  </si>
  <si>
    <t>Аттестация автоматизированного рабочего места и ежегодный контроль эффективности мер защиты объектов информатизации.</t>
  </si>
  <si>
    <t xml:space="preserve">Мобилизационная подготовка, проведение занятий, тренировка и обучение персонала.
</t>
  </si>
  <si>
    <r>
      <t xml:space="preserve">Финансовое обеспечение 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подпрограммы </t>
    </r>
    <r>
      <rPr>
        <b/>
        <sz val="12"/>
        <color theme="1"/>
        <rFont val="Times New Roman"/>
        <family val="1"/>
        <charset val="204"/>
      </rPr>
      <t>"Обеспечение реализации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муниципальной программы"</t>
    </r>
    <r>
      <rPr>
        <sz val="12"/>
        <color theme="1"/>
        <rFont val="Times New Roman"/>
        <family val="1"/>
        <charset val="204"/>
      </rPr>
      <t xml:space="preserve"> муниципальной программы "Муниципальное управление и гражданское общество"  Панинского муниципального района Воронежской области</t>
    </r>
  </si>
  <si>
    <r>
      <t xml:space="preserve">Финансовое обеспечение 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подпрограммы </t>
    </r>
    <r>
      <rPr>
        <b/>
        <sz val="12"/>
        <color theme="1"/>
        <rFont val="Times New Roman"/>
        <family val="1"/>
        <charset val="204"/>
      </rPr>
      <t>«Содействие развитию муниципальных образований и местного самоуправления»</t>
    </r>
    <r>
      <rPr>
        <sz val="12"/>
        <color theme="1"/>
        <rFont val="Times New Roman"/>
        <family val="1"/>
        <charset val="204"/>
      </rPr>
      <t>муниципальной программы "Муниципальное управление и гражданское общество"  Панинского муниципального района Воронежской области</t>
    </r>
  </si>
  <si>
    <r>
      <t xml:space="preserve">Финансовое обеспечение 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подпрограммы </t>
    </r>
    <r>
      <rPr>
        <b/>
        <sz val="12"/>
        <color theme="1"/>
        <rFont val="Times New Roman"/>
        <family val="1"/>
        <charset val="204"/>
      </rPr>
      <t xml:space="preserve">««Развитие СО НКО, системы ТОС и развитие гражданского общества» </t>
    </r>
    <r>
      <rPr>
        <sz val="12"/>
        <color theme="1"/>
        <rFont val="Times New Roman"/>
        <family val="1"/>
        <charset val="204"/>
      </rPr>
      <t>муниципальной программы "Муниципальное управление и гражданское общество"  Панинского муниципального района Воронежской области</t>
    </r>
  </si>
  <si>
    <t xml:space="preserve"> «Развитие СО НКО, системы ТОС и развитие гражданского общества»</t>
  </si>
  <si>
    <t>Социальная поддержка граждан.</t>
  </si>
  <si>
    <t>Улучшение качества жизни пожилых людей в Панинском муниципальном районе, обеспечение мер социальных гарантий муниципальных служащих в связи с выходом их на пенсию.</t>
  </si>
  <si>
    <t>Материальная помощь гражданам, нуждающихся  в социальной поддержке</t>
  </si>
  <si>
    <t xml:space="preserve">Мероприятие 2 </t>
  </si>
  <si>
    <t>ПРИЛОЖЕНИЕ № 1</t>
  </si>
  <si>
    <t>Приложение № 1.1</t>
  </si>
  <si>
    <t>Приложение № 1.2</t>
  </si>
  <si>
    <t>Приложение № 1.3</t>
  </si>
  <si>
    <t>Приложение № 1.4</t>
  </si>
  <si>
    <t xml:space="preserve"> «Охрана окружающей среды»</t>
  </si>
  <si>
    <t>Регулирование качества окружающей среды</t>
  </si>
  <si>
    <t xml:space="preserve">Оформление документов для постановки на учет 
гидротехнических сооружений в качестве бесхозяйных
</t>
  </si>
  <si>
    <t xml:space="preserve">Разработка проектно-сметной документации и капитальный 
ремонт гидротехнических сооружений, находящихся в 
муниципальной собственности
</t>
  </si>
  <si>
    <t>Биологическое разнообразие</t>
  </si>
  <si>
    <t xml:space="preserve">Проведение акций, мероприятий, в том числе, в школах, в связи с 
ежегодным всемирным днем окружающей среды (5 июня).
</t>
  </si>
  <si>
    <t xml:space="preserve">Очистка от мусора береговой полосы водных объектов 
рыбохозяйственного значения в местах наиболее часто посещаемых 
отдыхающими.
</t>
  </si>
  <si>
    <t xml:space="preserve">Строительство межмуниципального экологического 
отходоперерабатывающего комплекса  на территории Панинского 
муниципального района
</t>
  </si>
  <si>
    <r>
      <t xml:space="preserve">Финансовое обеспечение 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подпрограммы </t>
    </r>
    <r>
      <rPr>
        <b/>
        <sz val="12"/>
        <color theme="1"/>
        <rFont val="Times New Roman"/>
        <family val="1"/>
        <charset val="204"/>
      </rPr>
      <t xml:space="preserve">«Охрана окружающей среды» </t>
    </r>
    <r>
      <rPr>
        <sz val="12"/>
        <color theme="1"/>
        <rFont val="Times New Roman"/>
        <family val="1"/>
        <charset val="204"/>
      </rPr>
      <t>муниципальной программы "Муниципальное управление и гражданское общество"  Панинского муниципального района Воронежской области</t>
    </r>
  </si>
  <si>
    <t>Финансовая поддержка СО НКО</t>
  </si>
  <si>
    <t>Мероприятие 5</t>
  </si>
  <si>
    <t xml:space="preserve"> Проведение Всероссийской переписи населения</t>
  </si>
  <si>
    <t>Мероприятие 6</t>
  </si>
  <si>
    <t>Выполнение других расходных обязательств</t>
  </si>
  <si>
    <t xml:space="preserve">Разработка проектной документации по рекультивации несанкционированных свалок на территории Панинского муниципального района
</t>
  </si>
  <si>
    <t>Рекультивация несанкционированных свалок на территории Панинского муниципального района</t>
  </si>
  <si>
    <t>Передача полномочий поселений в сфере архитектуры и градостроительной деятельности</t>
  </si>
  <si>
    <t>Передача осуществления части полномочий поселений по выполнению организационно-технических мероприятий, связанных с размещением муниципального заказа, с размещением информации на едином портале бюджетной системы Российской Федерации, по учету и отчетности</t>
  </si>
  <si>
    <t>Финансовое обеспечение осуществления представительских расходов и расходов на иные официальные мероприятия</t>
  </si>
  <si>
    <t>Основное мероприятие 5</t>
  </si>
  <si>
    <t>Мероприятие 7</t>
  </si>
  <si>
    <t xml:space="preserve">Поощрение муниципальных образований Панинского муниципального района Воронежской области за достижение наилучших значений показателей по результатам оценки эффективности развития поселений. </t>
  </si>
  <si>
    <t>Мероприятие по охране окружающей среды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</si>
</sst>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9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top" wrapText="1"/>
    </xf>
    <xf numFmtId="0" fontId="0" fillId="0" borderId="13" xfId="0" applyBorder="1"/>
    <xf numFmtId="0" fontId="2" fillId="0" borderId="10" xfId="0" applyFont="1" applyBorder="1" applyAlignment="1">
      <alignment wrapText="1"/>
    </xf>
    <xf numFmtId="0" fontId="2" fillId="0" borderId="3" xfId="0" applyFont="1" applyFill="1" applyBorder="1" applyAlignment="1">
      <alignment horizontal="left" wrapText="1"/>
    </xf>
    <xf numFmtId="0" fontId="1" fillId="0" borderId="10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0" fillId="0" borderId="0" xfId="0" applyFill="1"/>
    <xf numFmtId="0" fontId="2" fillId="0" borderId="15" xfId="0" applyFont="1" applyFill="1" applyBorder="1" applyAlignment="1">
      <alignment horizontal="left" wrapText="1"/>
    </xf>
    <xf numFmtId="0" fontId="2" fillId="0" borderId="8" xfId="0" applyFont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0" xfId="0" applyFont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9" fillId="5" borderId="3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0" fontId="12" fillId="5" borderId="9" xfId="0" applyFont="1" applyFill="1" applyBorder="1" applyAlignment="1">
      <alignment horizontal="left" vertical="top" wrapText="1"/>
    </xf>
    <xf numFmtId="0" fontId="9" fillId="0" borderId="15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5" borderId="15" xfId="0" applyFont="1" applyFill="1" applyBorder="1" applyAlignment="1">
      <alignment horizontal="left" vertical="top" wrapText="1"/>
    </xf>
    <xf numFmtId="0" fontId="9" fillId="5" borderId="9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left" vertical="top" wrapText="1"/>
    </xf>
    <xf numFmtId="2" fontId="1" fillId="5" borderId="1" xfId="0" applyNumberFormat="1" applyFont="1" applyFill="1" applyBorder="1" applyAlignment="1">
      <alignment horizontal="left" vertical="top" wrapText="1"/>
    </xf>
    <xf numFmtId="2" fontId="4" fillId="3" borderId="1" xfId="0" applyNumberFormat="1" applyFont="1" applyFill="1" applyBorder="1" applyAlignment="1">
      <alignment horizontal="left" vertical="top" wrapText="1"/>
    </xf>
    <xf numFmtId="2" fontId="4" fillId="3" borderId="3" xfId="0" applyNumberFormat="1" applyFont="1" applyFill="1" applyBorder="1" applyAlignment="1">
      <alignment horizontal="left" vertical="top" wrapText="1"/>
    </xf>
    <xf numFmtId="2" fontId="4" fillId="3" borderId="1" xfId="0" applyNumberFormat="1" applyFont="1" applyFill="1" applyBorder="1" applyAlignment="1">
      <alignment horizontal="left" vertical="center" wrapText="1"/>
    </xf>
    <xf numFmtId="2" fontId="4" fillId="3" borderId="4" xfId="0" applyNumberFormat="1" applyFont="1" applyFill="1" applyBorder="1" applyAlignment="1">
      <alignment horizontal="left" vertical="center" wrapText="1"/>
    </xf>
    <xf numFmtId="2" fontId="2" fillId="0" borderId="3" xfId="0" applyNumberFormat="1" applyFont="1" applyFill="1" applyBorder="1" applyAlignment="1">
      <alignment horizontal="left" wrapText="1"/>
    </xf>
    <xf numFmtId="2" fontId="2" fillId="0" borderId="3" xfId="0" applyNumberFormat="1" applyFont="1" applyFill="1" applyBorder="1" applyAlignment="1">
      <alignment horizontal="center" wrapText="1"/>
    </xf>
    <xf numFmtId="2" fontId="2" fillId="0" borderId="2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9" xfId="0" applyNumberFormat="1" applyFont="1" applyFill="1" applyBorder="1" applyAlignment="1">
      <alignment horizontal="center" wrapText="1"/>
    </xf>
    <xf numFmtId="2" fontId="2" fillId="0" borderId="21" xfId="0" applyNumberFormat="1" applyFont="1" applyFill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left" vertical="center" wrapText="1"/>
    </xf>
    <xf numFmtId="2" fontId="1" fillId="0" borderId="9" xfId="0" applyNumberFormat="1" applyFont="1" applyFill="1" applyBorder="1" applyAlignment="1">
      <alignment horizontal="left" vertical="center" wrapText="1"/>
    </xf>
    <xf numFmtId="2" fontId="2" fillId="0" borderId="3" xfId="0" applyNumberFormat="1" applyFont="1" applyFill="1" applyBorder="1" applyAlignment="1">
      <alignment horizontal="left" vertical="top" wrapText="1"/>
    </xf>
    <xf numFmtId="2" fontId="2" fillId="0" borderId="21" xfId="0" applyNumberFormat="1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wrapText="1"/>
    </xf>
    <xf numFmtId="2" fontId="1" fillId="0" borderId="9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left" vertical="top" wrapText="1"/>
    </xf>
    <xf numFmtId="2" fontId="0" fillId="0" borderId="0" xfId="0" applyNumberFormat="1"/>
    <xf numFmtId="2" fontId="2" fillId="4" borderId="3" xfId="0" applyNumberFormat="1" applyFont="1" applyFill="1" applyBorder="1" applyAlignment="1">
      <alignment horizontal="left" vertical="top" wrapText="1"/>
    </xf>
    <xf numFmtId="2" fontId="2" fillId="4" borderId="1" xfId="0" applyNumberFormat="1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left" vertical="top" wrapText="1"/>
    </xf>
    <xf numFmtId="0" fontId="3" fillId="5" borderId="9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center" wrapText="1"/>
    </xf>
    <xf numFmtId="0" fontId="1" fillId="5" borderId="9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2" fillId="0" borderId="13" xfId="0" applyFont="1" applyBorder="1" applyAlignment="1">
      <alignment wrapText="1"/>
    </xf>
    <xf numFmtId="2" fontId="12" fillId="0" borderId="21" xfId="0" applyNumberFormat="1" applyFont="1" applyBorder="1" applyAlignment="1">
      <alignment horizontal="left" vertical="top" wrapText="1"/>
    </xf>
    <xf numFmtId="2" fontId="1" fillId="5" borderId="9" xfId="0" applyNumberFormat="1" applyFont="1" applyFill="1" applyBorder="1" applyAlignment="1">
      <alignment horizontal="left" vertical="top" wrapText="1"/>
    </xf>
    <xf numFmtId="2" fontId="4" fillId="3" borderId="21" xfId="0" applyNumberFormat="1" applyFont="1" applyFill="1" applyBorder="1" applyAlignment="1">
      <alignment horizontal="left" vertical="top" wrapText="1"/>
    </xf>
    <xf numFmtId="2" fontId="1" fillId="0" borderId="4" xfId="0" applyNumberFormat="1" applyFont="1" applyFill="1" applyBorder="1" applyAlignment="1">
      <alignment horizontal="center" wrapText="1"/>
    </xf>
    <xf numFmtId="2" fontId="1" fillId="0" borderId="19" xfId="0" applyNumberFormat="1" applyFont="1" applyFill="1" applyBorder="1" applyAlignment="1">
      <alignment horizontal="center" wrapText="1"/>
    </xf>
    <xf numFmtId="2" fontId="1" fillId="0" borderId="4" xfId="0" applyNumberFormat="1" applyFont="1" applyFill="1" applyBorder="1" applyAlignment="1">
      <alignment horizontal="left" vertical="center" wrapText="1"/>
    </xf>
    <xf numFmtId="2" fontId="1" fillId="0" borderId="19" xfId="0" applyNumberFormat="1" applyFont="1" applyFill="1" applyBorder="1" applyAlignment="1">
      <alignment horizontal="left" vertical="center" wrapText="1"/>
    </xf>
    <xf numFmtId="2" fontId="1" fillId="0" borderId="4" xfId="0" applyNumberFormat="1" applyFont="1" applyFill="1" applyBorder="1" applyAlignment="1">
      <alignment wrapText="1"/>
    </xf>
    <xf numFmtId="2" fontId="1" fillId="0" borderId="19" xfId="0" applyNumberFormat="1" applyFont="1" applyFill="1" applyBorder="1" applyAlignment="1">
      <alignment wrapText="1"/>
    </xf>
    <xf numFmtId="2" fontId="2" fillId="3" borderId="21" xfId="0" applyNumberFormat="1" applyFont="1" applyFill="1" applyBorder="1" applyAlignment="1">
      <alignment horizontal="left" vertical="top" wrapText="1"/>
    </xf>
    <xf numFmtId="2" fontId="2" fillId="3" borderId="4" xfId="0" applyNumberFormat="1" applyFont="1" applyFill="1" applyBorder="1" applyAlignment="1">
      <alignment horizontal="left" vertical="center" wrapText="1"/>
    </xf>
    <xf numFmtId="0" fontId="3" fillId="0" borderId="0" xfId="0" applyFont="1"/>
    <xf numFmtId="2" fontId="9" fillId="4" borderId="1" xfId="0" applyNumberFormat="1" applyFont="1" applyFill="1" applyBorder="1" applyAlignment="1">
      <alignment horizontal="left" wrapText="1"/>
    </xf>
    <xf numFmtId="2" fontId="12" fillId="6" borderId="1" xfId="0" applyNumberFormat="1" applyFont="1" applyFill="1" applyBorder="1" applyAlignment="1">
      <alignment wrapText="1"/>
    </xf>
    <xf numFmtId="2" fontId="12" fillId="0" borderId="3" xfId="0" applyNumberFormat="1" applyFont="1" applyFill="1" applyBorder="1" applyAlignment="1">
      <alignment horizontal="left" vertical="top" wrapText="1"/>
    </xf>
    <xf numFmtId="2" fontId="12" fillId="0" borderId="3" xfId="0" applyNumberFormat="1" applyFont="1" applyBorder="1" applyAlignment="1">
      <alignment horizontal="left" vertical="top" wrapText="1"/>
    </xf>
    <xf numFmtId="2" fontId="12" fillId="0" borderId="4" xfId="0" applyNumberFormat="1" applyFont="1" applyFill="1" applyBorder="1" applyAlignment="1">
      <alignment horizontal="left" vertical="top" wrapText="1"/>
    </xf>
    <xf numFmtId="2" fontId="12" fillId="0" borderId="1" xfId="0" applyNumberFormat="1" applyFont="1" applyBorder="1" applyAlignment="1">
      <alignment horizontal="left" vertical="top" wrapText="1"/>
    </xf>
    <xf numFmtId="2" fontId="12" fillId="0" borderId="4" xfId="0" applyNumberFormat="1" applyFont="1" applyBorder="1" applyAlignment="1">
      <alignment horizontal="left" vertical="top" wrapText="1"/>
    </xf>
    <xf numFmtId="2" fontId="12" fillId="0" borderId="9" xfId="0" applyNumberFormat="1" applyFont="1" applyFill="1" applyBorder="1" applyAlignment="1">
      <alignment horizontal="left" vertical="top" wrapText="1"/>
    </xf>
    <xf numFmtId="2" fontId="9" fillId="6" borderId="3" xfId="0" applyNumberFormat="1" applyFont="1" applyFill="1" applyBorder="1" applyAlignment="1">
      <alignment horizontal="left" vertical="top" wrapText="1"/>
    </xf>
    <xf numFmtId="2" fontId="9" fillId="5" borderId="3" xfId="0" applyNumberFormat="1" applyFont="1" applyFill="1" applyBorder="1" applyAlignment="1">
      <alignment horizontal="left" vertical="top" wrapText="1"/>
    </xf>
    <xf numFmtId="2" fontId="9" fillId="5" borderId="21" xfId="0" applyNumberFormat="1" applyFont="1" applyFill="1" applyBorder="1" applyAlignment="1">
      <alignment horizontal="left" vertical="top" wrapText="1"/>
    </xf>
    <xf numFmtId="2" fontId="12" fillId="6" borderId="1" xfId="0" applyNumberFormat="1" applyFont="1" applyFill="1" applyBorder="1" applyAlignment="1">
      <alignment horizontal="left" vertical="top" wrapText="1"/>
    </xf>
    <xf numFmtId="2" fontId="12" fillId="5" borderId="1" xfId="0" applyNumberFormat="1" applyFont="1" applyFill="1" applyBorder="1" applyAlignment="1">
      <alignment horizontal="left" vertical="top" wrapText="1"/>
    </xf>
    <xf numFmtId="2" fontId="12" fillId="5" borderId="4" xfId="0" applyNumberFormat="1" applyFont="1" applyFill="1" applyBorder="1" applyAlignment="1">
      <alignment horizontal="left" vertical="top" wrapText="1"/>
    </xf>
    <xf numFmtId="2" fontId="12" fillId="6" borderId="9" xfId="0" applyNumberFormat="1" applyFont="1" applyFill="1" applyBorder="1" applyAlignment="1">
      <alignment horizontal="left" vertical="top" wrapText="1"/>
    </xf>
    <xf numFmtId="2" fontId="12" fillId="5" borderId="9" xfId="0" applyNumberFormat="1" applyFont="1" applyFill="1" applyBorder="1" applyAlignment="1">
      <alignment horizontal="left" vertical="top" wrapText="1"/>
    </xf>
    <xf numFmtId="2" fontId="12" fillId="5" borderId="19" xfId="0" applyNumberFormat="1" applyFont="1" applyFill="1" applyBorder="1" applyAlignment="1">
      <alignment horizontal="left" vertical="top" wrapText="1"/>
    </xf>
    <xf numFmtId="2" fontId="12" fillId="0" borderId="9" xfId="0" applyNumberFormat="1" applyFont="1" applyBorder="1" applyAlignment="1">
      <alignment horizontal="left" vertical="top" wrapText="1"/>
    </xf>
    <xf numFmtId="2" fontId="12" fillId="0" borderId="19" xfId="0" applyNumberFormat="1" applyFont="1" applyBorder="1" applyAlignment="1">
      <alignment horizontal="left" vertical="top" wrapText="1"/>
    </xf>
    <xf numFmtId="2" fontId="9" fillId="4" borderId="9" xfId="0" applyNumberFormat="1" applyFont="1" applyFill="1" applyBorder="1" applyAlignment="1">
      <alignment horizontal="left" wrapText="1"/>
    </xf>
    <xf numFmtId="2" fontId="9" fillId="6" borderId="1" xfId="0" applyNumberFormat="1" applyFont="1" applyFill="1" applyBorder="1" applyAlignment="1">
      <alignment horizontal="left" vertical="top" wrapText="1"/>
    </xf>
    <xf numFmtId="2" fontId="9" fillId="5" borderId="1" xfId="0" applyNumberFormat="1" applyFont="1" applyFill="1" applyBorder="1" applyAlignment="1">
      <alignment horizontal="left" vertical="top" wrapText="1"/>
    </xf>
    <xf numFmtId="2" fontId="9" fillId="5" borderId="4" xfId="0" applyNumberFormat="1" applyFont="1" applyFill="1" applyBorder="1" applyAlignment="1">
      <alignment horizontal="left" vertical="top" wrapText="1"/>
    </xf>
    <xf numFmtId="2" fontId="12" fillId="6" borderId="2" xfId="0" applyNumberFormat="1" applyFont="1" applyFill="1" applyBorder="1" applyAlignment="1">
      <alignment horizontal="left" vertical="top" wrapText="1"/>
    </xf>
    <xf numFmtId="2" fontId="12" fillId="5" borderId="2" xfId="0" applyNumberFormat="1" applyFont="1" applyFill="1" applyBorder="1" applyAlignment="1">
      <alignment horizontal="left" vertical="top" wrapText="1"/>
    </xf>
    <xf numFmtId="2" fontId="12" fillId="5" borderId="28" xfId="0" applyNumberFormat="1" applyFont="1" applyFill="1" applyBorder="1" applyAlignment="1">
      <alignment horizontal="left" vertical="top" wrapText="1"/>
    </xf>
    <xf numFmtId="2" fontId="2" fillId="5" borderId="3" xfId="0" applyNumberFormat="1" applyFont="1" applyFill="1" applyBorder="1" applyAlignment="1">
      <alignment horizontal="left" vertical="top" wrapText="1"/>
    </xf>
    <xf numFmtId="2" fontId="3" fillId="5" borderId="1" xfId="0" applyNumberFormat="1" applyFont="1" applyFill="1" applyBorder="1" applyAlignment="1">
      <alignment horizontal="left" vertical="top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2" fontId="8" fillId="5" borderId="1" xfId="0" applyNumberFormat="1" applyFont="1" applyFill="1" applyBorder="1" applyAlignment="1">
      <alignment horizontal="left" vertical="top"/>
    </xf>
    <xf numFmtId="0" fontId="2" fillId="0" borderId="1" xfId="0" applyFont="1" applyBorder="1"/>
    <xf numFmtId="0" fontId="1" fillId="0" borderId="19" xfId="0" applyFont="1" applyFill="1" applyBorder="1" applyAlignment="1">
      <alignment horizontal="center" wrapText="1"/>
    </xf>
    <xf numFmtId="2" fontId="12" fillId="0" borderId="4" xfId="0" applyNumberFormat="1" applyFont="1" applyFill="1" applyBorder="1" applyAlignment="1">
      <alignment horizontal="left"/>
    </xf>
    <xf numFmtId="2" fontId="12" fillId="0" borderId="4" xfId="0" applyNumberFormat="1" applyFont="1" applyFill="1" applyBorder="1" applyAlignment="1">
      <alignment horizontal="left" vertical="top"/>
    </xf>
    <xf numFmtId="2" fontId="12" fillId="0" borderId="19" xfId="0" applyNumberFormat="1" applyFont="1" applyFill="1" applyBorder="1" applyAlignment="1">
      <alignment horizontal="left"/>
    </xf>
    <xf numFmtId="2" fontId="3" fillId="0" borderId="1" xfId="0" applyNumberFormat="1" applyFont="1" applyBorder="1" applyAlignment="1">
      <alignment horizontal="left"/>
    </xf>
    <xf numFmtId="2" fontId="12" fillId="5" borderId="1" xfId="0" applyNumberFormat="1" applyFont="1" applyFill="1" applyBorder="1"/>
    <xf numFmtId="2" fontId="12" fillId="5" borderId="4" xfId="0" applyNumberFormat="1" applyFont="1" applyFill="1" applyBorder="1"/>
    <xf numFmtId="2" fontId="12" fillId="5" borderId="4" xfId="0" applyNumberFormat="1" applyFont="1" applyFill="1" applyBorder="1" applyAlignment="1">
      <alignment horizontal="left" vertical="top"/>
    </xf>
    <xf numFmtId="2" fontId="12" fillId="5" borderId="9" xfId="0" applyNumberFormat="1" applyFont="1" applyFill="1" applyBorder="1"/>
    <xf numFmtId="2" fontId="12" fillId="5" borderId="19" xfId="0" applyNumberFormat="1" applyFont="1" applyFill="1" applyBorder="1"/>
    <xf numFmtId="2" fontId="12" fillId="5" borderId="19" xfId="0" applyNumberFormat="1" applyFont="1" applyFill="1" applyBorder="1" applyAlignment="1">
      <alignment horizontal="left" vertical="top"/>
    </xf>
    <xf numFmtId="2" fontId="9" fillId="4" borderId="4" xfId="0" applyNumberFormat="1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2" fontId="2" fillId="4" borderId="15" xfId="0" applyNumberFormat="1" applyFont="1" applyFill="1" applyBorder="1" applyAlignment="1">
      <alignment horizontal="left" vertical="top" wrapText="1"/>
    </xf>
    <xf numFmtId="2" fontId="2" fillId="4" borderId="9" xfId="0" applyNumberFormat="1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left" vertical="top" wrapText="1"/>
    </xf>
    <xf numFmtId="2" fontId="3" fillId="0" borderId="9" xfId="0" applyNumberFormat="1" applyFont="1" applyFill="1" applyBorder="1" applyAlignment="1">
      <alignment horizontal="left" vertical="top" wrapText="1"/>
    </xf>
    <xf numFmtId="2" fontId="8" fillId="0" borderId="3" xfId="0" applyNumberFormat="1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left" wrapText="1"/>
    </xf>
    <xf numFmtId="0" fontId="2" fillId="0" borderId="12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23" xfId="0" applyFont="1" applyBorder="1"/>
    <xf numFmtId="0" fontId="2" fillId="0" borderId="8" xfId="0" applyFont="1" applyBorder="1"/>
    <xf numFmtId="2" fontId="2" fillId="4" borderId="31" xfId="0" applyNumberFormat="1" applyFont="1" applyFill="1" applyBorder="1" applyAlignment="1">
      <alignment horizontal="left" vertical="top" wrapText="1"/>
    </xf>
    <xf numFmtId="2" fontId="2" fillId="4" borderId="32" xfId="0" applyNumberFormat="1" applyFont="1" applyFill="1" applyBorder="1" applyAlignment="1">
      <alignment horizontal="left" vertical="top" wrapText="1"/>
    </xf>
    <xf numFmtId="2" fontId="2" fillId="4" borderId="33" xfId="0" applyNumberFormat="1" applyFont="1" applyFill="1" applyBorder="1" applyAlignment="1">
      <alignment horizontal="left" vertical="top" wrapText="1"/>
    </xf>
    <xf numFmtId="0" fontId="0" fillId="0" borderId="0" xfId="0" applyBorder="1"/>
    <xf numFmtId="0" fontId="8" fillId="4" borderId="15" xfId="0" applyFont="1" applyFill="1" applyBorder="1" applyAlignment="1">
      <alignment horizontal="left" vertical="top" wrapText="1"/>
    </xf>
    <xf numFmtId="0" fontId="8" fillId="4" borderId="9" xfId="0" applyFont="1" applyFill="1" applyBorder="1" applyAlignment="1">
      <alignment horizontal="left" vertical="top" wrapText="1"/>
    </xf>
    <xf numFmtId="2" fontId="8" fillId="0" borderId="15" xfId="0" applyNumberFormat="1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left" vertical="top"/>
    </xf>
    <xf numFmtId="2" fontId="3" fillId="0" borderId="1" xfId="0" applyNumberFormat="1" applyFont="1" applyBorder="1" applyAlignment="1">
      <alignment horizontal="left" vertical="top"/>
    </xf>
    <xf numFmtId="2" fontId="3" fillId="0" borderId="9" xfId="0" applyNumberFormat="1" applyFont="1" applyBorder="1" applyAlignment="1">
      <alignment horizontal="left" vertical="top"/>
    </xf>
    <xf numFmtId="2" fontId="8" fillId="0" borderId="3" xfId="0" applyNumberFormat="1" applyFont="1" applyFill="1" applyBorder="1" applyAlignment="1">
      <alignment horizontal="left" vertical="top" wrapText="1"/>
    </xf>
    <xf numFmtId="0" fontId="14" fillId="0" borderId="30" xfId="0" applyFont="1" applyBorder="1" applyAlignment="1">
      <alignment wrapText="1"/>
    </xf>
    <xf numFmtId="0" fontId="14" fillId="0" borderId="19" xfId="0" applyFont="1" applyFill="1" applyBorder="1" applyAlignment="1">
      <alignment wrapText="1"/>
    </xf>
    <xf numFmtId="0" fontId="4" fillId="3" borderId="28" xfId="0" applyFont="1" applyFill="1" applyBorder="1" applyAlignment="1">
      <alignment horizontal="left" vertical="center" wrapText="1"/>
    </xf>
    <xf numFmtId="2" fontId="4" fillId="3" borderId="2" xfId="0" applyNumberFormat="1" applyFont="1" applyFill="1" applyBorder="1" applyAlignment="1">
      <alignment horizontal="left" vertical="center" wrapText="1"/>
    </xf>
    <xf numFmtId="2" fontId="4" fillId="3" borderId="28" xfId="0" applyNumberFormat="1" applyFont="1" applyFill="1" applyBorder="1" applyAlignment="1">
      <alignment horizontal="left" vertical="center" wrapText="1"/>
    </xf>
    <xf numFmtId="2" fontId="2" fillId="3" borderId="28" xfId="0" applyNumberFormat="1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2" fontId="2" fillId="0" borderId="9" xfId="0" applyNumberFormat="1" applyFont="1" applyBorder="1" applyAlignment="1">
      <alignment horizontal="center" wrapText="1"/>
    </xf>
    <xf numFmtId="2" fontId="2" fillId="0" borderId="19" xfId="0" applyNumberFormat="1" applyFont="1" applyBorder="1" applyAlignment="1">
      <alignment horizontal="center" wrapText="1"/>
    </xf>
    <xf numFmtId="0" fontId="0" fillId="0" borderId="9" xfId="0" applyFill="1" applyBorder="1" applyAlignment="1">
      <alignment wrapText="1"/>
    </xf>
    <xf numFmtId="0" fontId="0" fillId="0" borderId="20" xfId="0" applyBorder="1" applyAlignment="1">
      <alignment wrapText="1"/>
    </xf>
    <xf numFmtId="2" fontId="3" fillId="0" borderId="2" xfId="0" applyNumberFormat="1" applyFont="1" applyFill="1" applyBorder="1" applyAlignment="1">
      <alignment horizontal="left" vertical="top" wrapText="1"/>
    </xf>
    <xf numFmtId="2" fontId="8" fillId="0" borderId="3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2" fontId="8" fillId="0" borderId="1" xfId="0" applyNumberFormat="1" applyFont="1" applyFill="1" applyBorder="1" applyAlignment="1">
      <alignment horizontal="left" vertical="top" wrapText="1"/>
    </xf>
    <xf numFmtId="2" fontId="8" fillId="0" borderId="1" xfId="0" applyNumberFormat="1" applyFont="1" applyFill="1" applyBorder="1" applyAlignment="1">
      <alignment horizontal="left" wrapText="1"/>
    </xf>
    <xf numFmtId="2" fontId="8" fillId="0" borderId="1" xfId="0" applyNumberFormat="1" applyFont="1" applyFill="1" applyBorder="1" applyAlignment="1">
      <alignment horizontal="left" vertical="top"/>
    </xf>
    <xf numFmtId="2" fontId="8" fillId="0" borderId="1" xfId="0" applyNumberFormat="1" applyFont="1" applyBorder="1" applyAlignment="1">
      <alignment horizontal="left" vertical="top"/>
    </xf>
    <xf numFmtId="0" fontId="8" fillId="5" borderId="15" xfId="0" applyFont="1" applyFill="1" applyBorder="1" applyAlignment="1">
      <alignment horizontal="left" vertical="top" wrapText="1"/>
    </xf>
    <xf numFmtId="2" fontId="2" fillId="5" borderId="15" xfId="0" applyNumberFormat="1" applyFont="1" applyFill="1" applyBorder="1" applyAlignment="1">
      <alignment horizontal="left" vertical="top" wrapText="1"/>
    </xf>
    <xf numFmtId="2" fontId="2" fillId="5" borderId="31" xfId="0" applyNumberFormat="1" applyFont="1" applyFill="1" applyBorder="1" applyAlignment="1">
      <alignment horizontal="left" vertical="top" wrapText="1"/>
    </xf>
    <xf numFmtId="2" fontId="1" fillId="5" borderId="32" xfId="0" applyNumberFormat="1" applyFont="1" applyFill="1" applyBorder="1" applyAlignment="1">
      <alignment horizontal="left" vertical="top" wrapText="1"/>
    </xf>
    <xf numFmtId="2" fontId="1" fillId="5" borderId="33" xfId="0" applyNumberFormat="1" applyFont="1" applyFill="1" applyBorder="1" applyAlignment="1">
      <alignment horizontal="left" vertical="top" wrapText="1"/>
    </xf>
    <xf numFmtId="2" fontId="2" fillId="4" borderId="2" xfId="0" applyNumberFormat="1" applyFont="1" applyFill="1" applyBorder="1" applyAlignment="1">
      <alignment horizontal="left" vertical="top" wrapText="1"/>
    </xf>
    <xf numFmtId="2" fontId="3" fillId="0" borderId="2" xfId="0" applyNumberFormat="1" applyFont="1" applyBorder="1" applyAlignment="1">
      <alignment horizontal="left" vertical="top"/>
    </xf>
    <xf numFmtId="2" fontId="2" fillId="5" borderId="35" xfId="0" applyNumberFormat="1" applyFont="1" applyFill="1" applyBorder="1" applyAlignment="1">
      <alignment horizontal="left" vertical="top" wrapText="1"/>
    </xf>
    <xf numFmtId="2" fontId="2" fillId="4" borderId="12" xfId="0" applyNumberFormat="1" applyFont="1" applyFill="1" applyBorder="1" applyAlignment="1">
      <alignment horizontal="left" vertical="top" wrapText="1"/>
    </xf>
    <xf numFmtId="2" fontId="3" fillId="0" borderId="32" xfId="0" applyNumberFormat="1" applyFont="1" applyBorder="1" applyAlignment="1">
      <alignment horizontal="left" vertical="top"/>
    </xf>
    <xf numFmtId="2" fontId="3" fillId="0" borderId="33" xfId="0" applyNumberFormat="1" applyFont="1" applyBorder="1" applyAlignment="1">
      <alignment horizontal="left" vertical="top"/>
    </xf>
    <xf numFmtId="2" fontId="1" fillId="5" borderId="1" xfId="0" applyNumberFormat="1" applyFont="1" applyFill="1" applyBorder="1" applyAlignment="1">
      <alignment horizontal="left" vertical="top"/>
    </xf>
    <xf numFmtId="2" fontId="9" fillId="0" borderId="1" xfId="0" applyNumberFormat="1" applyFont="1" applyFill="1" applyBorder="1" applyAlignment="1">
      <alignment horizontal="left" vertical="top" wrapText="1"/>
    </xf>
    <xf numFmtId="2" fontId="12" fillId="0" borderId="1" xfId="0" applyNumberFormat="1" applyFont="1" applyBorder="1" applyAlignment="1">
      <alignment horizontal="left" vertical="top"/>
    </xf>
    <xf numFmtId="0" fontId="2" fillId="0" borderId="8" xfId="0" applyFont="1" applyFill="1" applyBorder="1" applyAlignment="1">
      <alignment wrapText="1"/>
    </xf>
    <xf numFmtId="0" fontId="2" fillId="0" borderId="12" xfId="0" applyFont="1" applyBorder="1"/>
    <xf numFmtId="164" fontId="2" fillId="4" borderId="1" xfId="0" applyNumberFormat="1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center" wrapText="1"/>
    </xf>
    <xf numFmtId="164" fontId="2" fillId="4" borderId="3" xfId="0" applyNumberFormat="1" applyFont="1" applyFill="1" applyBorder="1" applyAlignment="1">
      <alignment horizontal="left" vertical="top" wrapText="1"/>
    </xf>
    <xf numFmtId="0" fontId="2" fillId="4" borderId="15" xfId="0" applyFont="1" applyFill="1" applyBorder="1" applyAlignment="1">
      <alignment horizontal="left" wrapText="1"/>
    </xf>
    <xf numFmtId="164" fontId="2" fillId="4" borderId="15" xfId="0" applyNumberFormat="1" applyFont="1" applyFill="1" applyBorder="1" applyAlignment="1">
      <alignment horizontal="left" vertical="top" wrapText="1"/>
    </xf>
    <xf numFmtId="0" fontId="2" fillId="4" borderId="9" xfId="0" applyFont="1" applyFill="1" applyBorder="1" applyAlignment="1">
      <alignment horizontal="left" vertical="center" wrapText="1"/>
    </xf>
    <xf numFmtId="164" fontId="2" fillId="4" borderId="9" xfId="0" applyNumberFormat="1" applyFont="1" applyFill="1" applyBorder="1" applyAlignment="1">
      <alignment horizontal="left" vertical="top" wrapText="1"/>
    </xf>
    <xf numFmtId="0" fontId="2" fillId="5" borderId="15" xfId="0" applyFont="1" applyFill="1" applyBorder="1" applyAlignment="1">
      <alignment horizontal="left" vertical="top" wrapText="1"/>
    </xf>
    <xf numFmtId="164" fontId="2" fillId="4" borderId="2" xfId="0" applyNumberFormat="1" applyFont="1" applyFill="1" applyBorder="1" applyAlignment="1">
      <alignment horizontal="left" vertical="top" wrapText="1"/>
    </xf>
    <xf numFmtId="0" fontId="2" fillId="5" borderId="15" xfId="0" applyFont="1" applyFill="1" applyBorder="1" applyAlignment="1">
      <alignment horizontal="left" wrapText="1"/>
    </xf>
    <xf numFmtId="2" fontId="8" fillId="5" borderId="15" xfId="0" applyNumberFormat="1" applyFont="1" applyFill="1" applyBorder="1" applyAlignment="1">
      <alignment horizontal="left" vertical="top" wrapText="1"/>
    </xf>
    <xf numFmtId="2" fontId="8" fillId="5" borderId="31" xfId="0" applyNumberFormat="1" applyFont="1" applyFill="1" applyBorder="1" applyAlignment="1">
      <alignment horizontal="left" vertical="top" wrapText="1"/>
    </xf>
    <xf numFmtId="2" fontId="12" fillId="0" borderId="9" xfId="0" applyNumberFormat="1" applyFont="1" applyBorder="1" applyAlignment="1">
      <alignment horizontal="left" vertical="top"/>
    </xf>
    <xf numFmtId="2" fontId="9" fillId="5" borderId="12" xfId="0" applyNumberFormat="1" applyFont="1" applyFill="1" applyBorder="1"/>
    <xf numFmtId="2" fontId="9" fillId="5" borderId="23" xfId="0" applyNumberFormat="1" applyFont="1" applyFill="1" applyBorder="1"/>
    <xf numFmtId="2" fontId="9" fillId="5" borderId="23" xfId="0" applyNumberFormat="1" applyFont="1" applyFill="1" applyBorder="1" applyAlignment="1">
      <alignment horizontal="left" vertical="top"/>
    </xf>
    <xf numFmtId="2" fontId="9" fillId="0" borderId="15" xfId="0" applyNumberFormat="1" applyFont="1" applyFill="1" applyBorder="1" applyAlignment="1">
      <alignment horizontal="left" vertical="top" wrapText="1"/>
    </xf>
    <xf numFmtId="2" fontId="9" fillId="0" borderId="29" xfId="0" applyNumberFormat="1" applyFont="1" applyFill="1" applyBorder="1" applyAlignment="1">
      <alignment horizontal="left" vertical="top" wrapText="1"/>
    </xf>
    <xf numFmtId="2" fontId="9" fillId="0" borderId="15" xfId="0" applyNumberFormat="1" applyFont="1" applyBorder="1" applyAlignment="1">
      <alignment horizontal="left" vertical="top" wrapText="1"/>
    </xf>
    <xf numFmtId="2" fontId="9" fillId="0" borderId="29" xfId="0" applyNumberFormat="1" applyFont="1" applyBorder="1" applyAlignment="1">
      <alignment horizontal="left" vertical="top" wrapText="1"/>
    </xf>
    <xf numFmtId="2" fontId="12" fillId="0" borderId="19" xfId="0" applyNumberFormat="1" applyFont="1" applyFill="1" applyBorder="1" applyAlignment="1">
      <alignment horizontal="left" vertical="top"/>
    </xf>
    <xf numFmtId="0" fontId="12" fillId="0" borderId="2" xfId="0" applyFont="1" applyBorder="1" applyAlignment="1">
      <alignment horizontal="left" vertical="top" wrapText="1"/>
    </xf>
    <xf numFmtId="2" fontId="9" fillId="4" borderId="28" xfId="0" applyNumberFormat="1" applyFont="1" applyFill="1" applyBorder="1" applyAlignment="1">
      <alignment horizontal="left" wrapText="1"/>
    </xf>
    <xf numFmtId="2" fontId="12" fillId="0" borderId="2" xfId="0" applyNumberFormat="1" applyFont="1" applyFill="1" applyBorder="1" applyAlignment="1">
      <alignment horizontal="left" vertical="top" wrapText="1"/>
    </xf>
    <xf numFmtId="2" fontId="12" fillId="0" borderId="28" xfId="0" applyNumberFormat="1" applyFont="1" applyFill="1" applyBorder="1" applyAlignment="1">
      <alignment horizontal="left" vertical="top" wrapText="1"/>
    </xf>
    <xf numFmtId="2" fontId="12" fillId="0" borderId="28" xfId="0" applyNumberFormat="1" applyFont="1" applyFill="1" applyBorder="1" applyAlignment="1">
      <alignment horizontal="left"/>
    </xf>
    <xf numFmtId="2" fontId="9" fillId="4" borderId="21" xfId="0" applyNumberFormat="1" applyFont="1" applyFill="1" applyBorder="1" applyAlignment="1">
      <alignment horizontal="left" wrapText="1"/>
    </xf>
    <xf numFmtId="2" fontId="12" fillId="0" borderId="1" xfId="0" applyNumberFormat="1" applyFont="1" applyFill="1" applyBorder="1" applyAlignment="1">
      <alignment horizontal="left"/>
    </xf>
    <xf numFmtId="2" fontId="9" fillId="0" borderId="3" xfId="0" applyNumberFormat="1" applyFont="1" applyFill="1" applyBorder="1" applyAlignment="1">
      <alignment horizontal="left" vertical="top" wrapText="1"/>
    </xf>
    <xf numFmtId="2" fontId="9" fillId="0" borderId="3" xfId="0" applyNumberFormat="1" applyFont="1" applyBorder="1" applyAlignment="1">
      <alignment horizontal="left" vertical="top" wrapText="1"/>
    </xf>
    <xf numFmtId="2" fontId="9" fillId="0" borderId="21" xfId="0" applyNumberFormat="1" applyFont="1" applyBorder="1" applyAlignment="1">
      <alignment horizontal="left" vertical="top" wrapText="1"/>
    </xf>
    <xf numFmtId="2" fontId="12" fillId="0" borderId="2" xfId="0" applyNumberFormat="1" applyFont="1" applyBorder="1" applyAlignment="1">
      <alignment horizontal="left" vertical="top"/>
    </xf>
    <xf numFmtId="2" fontId="9" fillId="4" borderId="1" xfId="0" applyNumberFormat="1" applyFont="1" applyFill="1" applyBorder="1" applyAlignment="1">
      <alignment horizontal="center" wrapText="1"/>
    </xf>
    <xf numFmtId="0" fontId="9" fillId="2" borderId="15" xfId="0" applyFont="1" applyFill="1" applyBorder="1" applyAlignment="1">
      <alignment horizontal="left" wrapText="1"/>
    </xf>
    <xf numFmtId="2" fontId="9" fillId="4" borderId="15" xfId="0" applyNumberFormat="1" applyFont="1" applyFill="1" applyBorder="1" applyAlignment="1">
      <alignment horizontal="left" wrapText="1"/>
    </xf>
    <xf numFmtId="2" fontId="9" fillId="4" borderId="15" xfId="0" applyNumberFormat="1" applyFont="1" applyFill="1" applyBorder="1" applyAlignment="1">
      <alignment horizontal="center" wrapText="1"/>
    </xf>
    <xf numFmtId="2" fontId="9" fillId="4" borderId="31" xfId="0" applyNumberFormat="1" applyFont="1" applyFill="1" applyBorder="1" applyAlignment="1">
      <alignment horizontal="left" vertical="top" wrapText="1"/>
    </xf>
    <xf numFmtId="2" fontId="9" fillId="4" borderId="32" xfId="0" applyNumberFormat="1" applyFont="1" applyFill="1" applyBorder="1" applyAlignment="1">
      <alignment horizontal="left" vertical="top" wrapText="1"/>
    </xf>
    <xf numFmtId="2" fontId="9" fillId="4" borderId="9" xfId="0" applyNumberFormat="1" applyFont="1" applyFill="1" applyBorder="1" applyAlignment="1">
      <alignment horizontal="center" wrapText="1"/>
    </xf>
    <xf numFmtId="2" fontId="9" fillId="4" borderId="33" xfId="0" applyNumberFormat="1" applyFont="1" applyFill="1" applyBorder="1" applyAlignment="1">
      <alignment horizontal="left" vertical="top" wrapText="1"/>
    </xf>
    <xf numFmtId="2" fontId="9" fillId="6" borderId="3" xfId="0" applyNumberFormat="1" applyFont="1" applyFill="1" applyBorder="1" applyAlignment="1">
      <alignment wrapText="1"/>
    </xf>
    <xf numFmtId="2" fontId="9" fillId="5" borderId="3" xfId="0" applyNumberFormat="1" applyFont="1" applyFill="1" applyBorder="1" applyAlignment="1">
      <alignment wrapText="1"/>
    </xf>
    <xf numFmtId="2" fontId="9" fillId="5" borderId="2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22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2" fillId="5" borderId="12" xfId="0" applyFont="1" applyFill="1" applyBorder="1" applyAlignment="1">
      <alignment horizontal="center" vertical="top" wrapText="1"/>
    </xf>
    <xf numFmtId="0" fontId="12" fillId="5" borderId="8" xfId="0" applyFont="1" applyFill="1" applyBorder="1" applyAlignment="1">
      <alignment horizontal="center" vertical="top" wrapText="1"/>
    </xf>
    <xf numFmtId="0" fontId="12" fillId="5" borderId="10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0" fillId="5" borderId="14" xfId="0" applyFont="1" applyFill="1" applyBorder="1" applyAlignment="1">
      <alignment vertical="top" wrapText="1"/>
    </xf>
    <xf numFmtId="0" fontId="10" fillId="5" borderId="16" xfId="0" applyFont="1" applyFill="1" applyBorder="1" applyAlignment="1">
      <alignment vertical="top" wrapText="1"/>
    </xf>
    <xf numFmtId="0" fontId="10" fillId="5" borderId="17" xfId="0" applyFont="1" applyFill="1" applyBorder="1" applyAlignment="1">
      <alignment vertical="top" wrapText="1"/>
    </xf>
    <xf numFmtId="0" fontId="12" fillId="0" borderId="18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5" borderId="7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left" vertical="center" wrapText="1"/>
    </xf>
    <xf numFmtId="0" fontId="12" fillId="5" borderId="8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9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9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5" borderId="11" xfId="0" applyFont="1" applyFill="1" applyBorder="1" applyAlignment="1">
      <alignment horizontal="left" vertical="center" wrapText="1"/>
    </xf>
    <xf numFmtId="0" fontId="12" fillId="5" borderId="12" xfId="0" applyFont="1" applyFill="1" applyBorder="1" applyAlignment="1">
      <alignment horizontal="left" vertical="center" wrapText="1"/>
    </xf>
    <xf numFmtId="0" fontId="12" fillId="5" borderId="10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9" fillId="5" borderId="16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7" fillId="5" borderId="25" xfId="0" applyFont="1" applyFill="1" applyBorder="1" applyAlignment="1">
      <alignment horizontal="left" vertical="center" wrapText="1"/>
    </xf>
    <xf numFmtId="0" fontId="7" fillId="5" borderId="26" xfId="0" applyFont="1" applyFill="1" applyBorder="1" applyAlignment="1">
      <alignment horizontal="left" vertical="center" wrapText="1"/>
    </xf>
    <xf numFmtId="0" fontId="7" fillId="5" borderId="27" xfId="0" applyFont="1" applyFill="1" applyBorder="1" applyAlignment="1">
      <alignment horizontal="left" vertical="center" wrapText="1"/>
    </xf>
    <xf numFmtId="0" fontId="1" fillId="5" borderId="15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5" borderId="9" xfId="0" applyFont="1" applyFill="1" applyBorder="1" applyAlignment="1">
      <alignment horizontal="left" vertical="center" wrapText="1"/>
    </xf>
    <xf numFmtId="0" fontId="2" fillId="4" borderId="25" xfId="0" applyFont="1" applyFill="1" applyBorder="1" applyAlignment="1">
      <alignment horizontal="left" vertical="center" wrapText="1"/>
    </xf>
    <xf numFmtId="0" fontId="2" fillId="4" borderId="26" xfId="0" applyFont="1" applyFill="1" applyBorder="1" applyAlignment="1">
      <alignment horizontal="left" vertical="center" wrapText="1"/>
    </xf>
    <xf numFmtId="0" fontId="2" fillId="4" borderId="27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7" fillId="5" borderId="15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right"/>
    </xf>
    <xf numFmtId="0" fontId="6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center" vertical="top" wrapText="1"/>
    </xf>
    <xf numFmtId="0" fontId="6" fillId="5" borderId="16" xfId="0" applyFont="1" applyFill="1" applyBorder="1" applyAlignment="1">
      <alignment horizontal="left" vertical="top" wrapText="1"/>
    </xf>
    <xf numFmtId="0" fontId="3" fillId="5" borderId="16" xfId="0" applyFont="1" applyFill="1" applyBorder="1" applyAlignment="1">
      <alignment horizontal="left" vertical="top" wrapText="1"/>
    </xf>
    <xf numFmtId="0" fontId="3" fillId="5" borderId="17" xfId="0" applyFont="1" applyFill="1" applyBorder="1" applyAlignment="1">
      <alignment horizontal="left" vertical="top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left" vertical="top" wrapText="1"/>
    </xf>
    <xf numFmtId="0" fontId="3" fillId="0" borderId="26" xfId="0" applyFont="1" applyFill="1" applyBorder="1" applyAlignment="1">
      <alignment horizontal="left" vertical="top" wrapText="1"/>
    </xf>
    <xf numFmtId="0" fontId="3" fillId="0" borderId="27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8" fillId="4" borderId="14" xfId="0" applyFont="1" applyFill="1" applyBorder="1" applyAlignment="1">
      <alignment horizontal="left" vertical="top" wrapText="1"/>
    </xf>
    <xf numFmtId="0" fontId="8" fillId="4" borderId="16" xfId="0" applyFont="1" applyFill="1" applyBorder="1" applyAlignment="1">
      <alignment horizontal="left" vertical="top" wrapText="1"/>
    </xf>
    <xf numFmtId="0" fontId="8" fillId="4" borderId="17" xfId="0" applyFont="1" applyFill="1" applyBorder="1" applyAlignment="1">
      <alignment horizontal="left" vertical="top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left" vertical="top" wrapText="1"/>
    </xf>
    <xf numFmtId="0" fontId="6" fillId="5" borderId="17" xfId="0" applyFont="1" applyFill="1" applyBorder="1" applyAlignment="1">
      <alignment horizontal="left" vertical="top" wrapText="1"/>
    </xf>
    <xf numFmtId="0" fontId="6" fillId="5" borderId="12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2"/>
  <sheetViews>
    <sheetView view="pageBreakPreview" zoomScale="85" zoomScaleNormal="100" zoomScaleSheetLayoutView="85" workbookViewId="0">
      <pane ySplit="5" topLeftCell="A6" activePane="bottomLeft" state="frozen"/>
      <selection pane="bottomLeft" activeCell="P14" sqref="P14"/>
    </sheetView>
  </sheetViews>
  <sheetFormatPr defaultRowHeight="15.75"/>
  <cols>
    <col min="1" max="1" width="18.85546875" customWidth="1"/>
    <col min="2" max="2" width="22" style="2" customWidth="1"/>
    <col min="3" max="3" width="30" style="2" customWidth="1"/>
    <col min="4" max="4" width="12.85546875" style="2" customWidth="1"/>
    <col min="5" max="5" width="11" style="2" customWidth="1"/>
    <col min="6" max="7" width="12.140625" style="2" customWidth="1"/>
    <col min="8" max="8" width="11.140625" style="2" customWidth="1"/>
    <col min="9" max="9" width="10.85546875" style="2" customWidth="1"/>
    <col min="10" max="10" width="14.28515625" style="2" customWidth="1"/>
    <col min="11" max="11" width="10.5703125" style="1" customWidth="1"/>
    <col min="12" max="12" width="10.28515625" style="1" customWidth="1"/>
    <col min="13" max="14" width="9.140625" style="1"/>
  </cols>
  <sheetData>
    <row r="1" spans="1:15" ht="18.75" customHeight="1">
      <c r="A1" s="257"/>
      <c r="B1" s="257"/>
      <c r="C1" s="257"/>
      <c r="D1" s="257"/>
      <c r="E1" s="257"/>
      <c r="F1" s="257"/>
      <c r="G1" s="257"/>
      <c r="H1" s="257"/>
      <c r="I1" s="257"/>
      <c r="J1" s="257"/>
      <c r="K1" s="257"/>
    </row>
    <row r="2" spans="1:15" ht="15.75" customHeight="1">
      <c r="A2" s="268" t="s">
        <v>56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11"/>
      <c r="N2" s="11"/>
      <c r="O2" s="12"/>
    </row>
    <row r="3" spans="1:15" ht="49.5" customHeight="1">
      <c r="A3" s="270" t="s">
        <v>23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</row>
    <row r="4" spans="1:15" ht="30" customHeight="1">
      <c r="A4" s="260" t="s">
        <v>4</v>
      </c>
      <c r="B4" s="258" t="s">
        <v>5</v>
      </c>
      <c r="C4" s="258" t="s">
        <v>6</v>
      </c>
      <c r="D4" s="271" t="s">
        <v>12</v>
      </c>
      <c r="E4" s="271"/>
      <c r="F4" s="271"/>
      <c r="G4" s="271"/>
      <c r="H4" s="271"/>
      <c r="I4" s="271"/>
      <c r="J4" s="271"/>
      <c r="K4" s="271"/>
      <c r="L4" s="271"/>
    </row>
    <row r="5" spans="1:15" ht="34.5" customHeight="1" thickBot="1">
      <c r="A5" s="261"/>
      <c r="B5" s="259"/>
      <c r="C5" s="259"/>
      <c r="D5" s="9" t="s">
        <v>0</v>
      </c>
      <c r="E5" s="138">
        <v>2020</v>
      </c>
      <c r="F5" s="138">
        <v>2021</v>
      </c>
      <c r="G5" s="138">
        <v>2022</v>
      </c>
      <c r="H5" s="138">
        <v>2023</v>
      </c>
      <c r="I5" s="137">
        <v>2024</v>
      </c>
      <c r="J5" s="242">
        <v>2025</v>
      </c>
      <c r="K5" s="242">
        <v>2026</v>
      </c>
      <c r="L5" s="243">
        <v>2027</v>
      </c>
    </row>
    <row r="6" spans="1:15" ht="16.5" thickBot="1">
      <c r="A6" s="6">
        <v>1</v>
      </c>
      <c r="B6" s="7">
        <v>2</v>
      </c>
      <c r="C6" s="7">
        <v>3</v>
      </c>
      <c r="D6" s="14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6">
        <v>10</v>
      </c>
      <c r="K6" s="160"/>
      <c r="L6" s="172"/>
    </row>
    <row r="7" spans="1:15" ht="21.75" customHeight="1">
      <c r="A7" s="262" t="s">
        <v>7</v>
      </c>
      <c r="B7" s="265" t="s">
        <v>24</v>
      </c>
      <c r="C7" s="5" t="s">
        <v>8</v>
      </c>
      <c r="D7" s="46">
        <f>E7+F7+G7+H7+I7+J7+K7+L7</f>
        <v>524534.46</v>
      </c>
      <c r="E7" s="47">
        <f>E8+E9+E10+E11</f>
        <v>44536.9</v>
      </c>
      <c r="F7" s="47">
        <f t="shared" ref="F7:J7" si="0">F8+F9+F10+F11</f>
        <v>45737.9</v>
      </c>
      <c r="G7" s="47">
        <f t="shared" si="0"/>
        <v>67307.55</v>
      </c>
      <c r="H7" s="47">
        <f t="shared" si="0"/>
        <v>67264.410000000018</v>
      </c>
      <c r="I7" s="47">
        <f t="shared" si="0"/>
        <v>84519.099999999991</v>
      </c>
      <c r="J7" s="79">
        <f t="shared" si="0"/>
        <v>95182.6</v>
      </c>
      <c r="K7" s="86">
        <f t="shared" ref="K7:L7" si="1">K8+K9+K10+K11</f>
        <v>60689</v>
      </c>
      <c r="L7" s="86">
        <f t="shared" si="1"/>
        <v>59297</v>
      </c>
      <c r="M7" s="74"/>
      <c r="N7" s="74"/>
      <c r="O7" s="74"/>
    </row>
    <row r="8" spans="1:15" ht="29.25" customHeight="1">
      <c r="A8" s="263"/>
      <c r="B8" s="265"/>
      <c r="C8" s="10" t="s">
        <v>1</v>
      </c>
      <c r="D8" s="46">
        <f t="shared" ref="D8:D32" si="2">E8+F8+G8+H8+I8+J8+K8+L8</f>
        <v>601.5</v>
      </c>
      <c r="E8" s="48">
        <f t="shared" ref="E8:J11" si="3">E14+E19+E24+E29</f>
        <v>0</v>
      </c>
      <c r="F8" s="48">
        <f t="shared" si="3"/>
        <v>362.9</v>
      </c>
      <c r="G8" s="48">
        <f t="shared" si="3"/>
        <v>109.6</v>
      </c>
      <c r="H8" s="48">
        <f t="shared" si="3"/>
        <v>17</v>
      </c>
      <c r="I8" s="48">
        <f t="shared" si="3"/>
        <v>112</v>
      </c>
      <c r="J8" s="49">
        <f t="shared" si="3"/>
        <v>0</v>
      </c>
      <c r="K8" s="87">
        <f t="shared" ref="K8:L8" si="4">K14+K19+K24+K29</f>
        <v>0</v>
      </c>
      <c r="L8" s="87">
        <f t="shared" si="4"/>
        <v>0</v>
      </c>
      <c r="M8" s="74"/>
      <c r="N8" s="74"/>
      <c r="O8" s="74"/>
    </row>
    <row r="9" spans="1:15" ht="30.75" customHeight="1">
      <c r="A9" s="263"/>
      <c r="B9" s="265"/>
      <c r="C9" s="10" t="s">
        <v>2</v>
      </c>
      <c r="D9" s="46">
        <f t="shared" si="2"/>
        <v>12943.9</v>
      </c>
      <c r="E9" s="48">
        <f t="shared" si="3"/>
        <v>2137</v>
      </c>
      <c r="F9" s="48">
        <f t="shared" si="3"/>
        <v>4624.5</v>
      </c>
      <c r="G9" s="48">
        <f t="shared" si="3"/>
        <v>4469</v>
      </c>
      <c r="H9" s="48">
        <f t="shared" si="3"/>
        <v>934</v>
      </c>
      <c r="I9" s="48">
        <f t="shared" si="3"/>
        <v>779.4</v>
      </c>
      <c r="J9" s="49">
        <f t="shared" si="3"/>
        <v>0</v>
      </c>
      <c r="K9" s="87">
        <f t="shared" ref="K9:L9" si="5">K15+K20+K25+K30</f>
        <v>0</v>
      </c>
      <c r="L9" s="87">
        <f t="shared" si="5"/>
        <v>0</v>
      </c>
      <c r="M9" s="74"/>
      <c r="N9" s="74"/>
      <c r="O9" s="74"/>
    </row>
    <row r="10" spans="1:15" ht="28.5" customHeight="1">
      <c r="A10" s="263"/>
      <c r="B10" s="265"/>
      <c r="C10" s="10" t="s">
        <v>3</v>
      </c>
      <c r="D10" s="46">
        <f t="shared" si="2"/>
        <v>510989.06000000006</v>
      </c>
      <c r="E10" s="48">
        <f t="shared" si="3"/>
        <v>42399.9</v>
      </c>
      <c r="F10" s="48">
        <f t="shared" si="3"/>
        <v>40750.5</v>
      </c>
      <c r="G10" s="48">
        <f t="shared" si="3"/>
        <v>62728.95</v>
      </c>
      <c r="H10" s="48">
        <f t="shared" si="3"/>
        <v>66313.410000000018</v>
      </c>
      <c r="I10" s="48">
        <f t="shared" si="3"/>
        <v>83627.7</v>
      </c>
      <c r="J10" s="49">
        <f t="shared" si="3"/>
        <v>95182.6</v>
      </c>
      <c r="K10" s="87">
        <f t="shared" ref="K10:L10" si="6">K16+K21+K26+K31</f>
        <v>60689</v>
      </c>
      <c r="L10" s="87">
        <f t="shared" si="6"/>
        <v>59297</v>
      </c>
      <c r="M10" s="74"/>
      <c r="N10" s="74"/>
      <c r="O10" s="74"/>
    </row>
    <row r="11" spans="1:15" ht="27" customHeight="1">
      <c r="A11" s="264"/>
      <c r="B11" s="265"/>
      <c r="C11" s="162" t="s">
        <v>9</v>
      </c>
      <c r="D11" s="46">
        <f t="shared" si="2"/>
        <v>0</v>
      </c>
      <c r="E11" s="163">
        <f t="shared" si="3"/>
        <v>0</v>
      </c>
      <c r="F11" s="163">
        <f t="shared" si="3"/>
        <v>0</v>
      </c>
      <c r="G11" s="163">
        <f t="shared" si="3"/>
        <v>0</v>
      </c>
      <c r="H11" s="163">
        <f t="shared" si="3"/>
        <v>0</v>
      </c>
      <c r="I11" s="163">
        <f t="shared" si="3"/>
        <v>0</v>
      </c>
      <c r="J11" s="164">
        <f t="shared" si="3"/>
        <v>0</v>
      </c>
      <c r="K11" s="165">
        <f t="shared" ref="K11:L11" si="7">K17+K22+K27+K32</f>
        <v>0</v>
      </c>
      <c r="L11" s="165">
        <f t="shared" si="7"/>
        <v>0</v>
      </c>
      <c r="M11" s="74"/>
      <c r="N11" s="74"/>
      <c r="O11" s="74"/>
    </row>
    <row r="12" spans="1:15" ht="22.5" customHeight="1" thickBot="1">
      <c r="A12" s="166" t="s">
        <v>10</v>
      </c>
      <c r="B12" s="167"/>
      <c r="C12" s="168"/>
      <c r="D12" s="46">
        <f t="shared" si="2"/>
        <v>0</v>
      </c>
      <c r="E12" s="169"/>
      <c r="F12" s="169"/>
      <c r="G12" s="169"/>
      <c r="H12" s="169"/>
      <c r="I12" s="169"/>
      <c r="J12" s="170"/>
      <c r="K12" s="161"/>
      <c r="L12" s="171"/>
      <c r="M12" s="39"/>
      <c r="N12" s="39"/>
      <c r="O12" s="40"/>
    </row>
    <row r="13" spans="1:15" ht="27" customHeight="1">
      <c r="A13" s="247" t="s">
        <v>11</v>
      </c>
      <c r="B13" s="266" t="s">
        <v>25</v>
      </c>
      <c r="C13" s="8" t="s">
        <v>8</v>
      </c>
      <c r="D13" s="46">
        <f t="shared" si="2"/>
        <v>437723.44999999995</v>
      </c>
      <c r="E13" s="51">
        <f>E14+E15+E16+E17</f>
        <v>37073.1</v>
      </c>
      <c r="F13" s="51">
        <f t="shared" ref="F13:K13" si="8">F14+F15+F16+F17</f>
        <v>35287.1</v>
      </c>
      <c r="G13" s="51">
        <f t="shared" si="8"/>
        <v>51063.65</v>
      </c>
      <c r="H13" s="51">
        <f t="shared" si="8"/>
        <v>54150.9</v>
      </c>
      <c r="I13" s="51">
        <f t="shared" si="8"/>
        <v>66479.199999999983</v>
      </c>
      <c r="J13" s="52">
        <f t="shared" si="8"/>
        <v>74223.5</v>
      </c>
      <c r="K13" s="52">
        <f t="shared" si="8"/>
        <v>60419</v>
      </c>
      <c r="L13" s="52">
        <f t="shared" ref="L13" si="9">L14+L15+L16+L17</f>
        <v>59027</v>
      </c>
      <c r="M13" s="74"/>
      <c r="N13" s="74"/>
      <c r="O13" s="74"/>
    </row>
    <row r="14" spans="1:15" ht="27.75" customHeight="1">
      <c r="A14" s="247"/>
      <c r="B14" s="266"/>
      <c r="C14" s="41" t="s">
        <v>1</v>
      </c>
      <c r="D14" s="46">
        <f t="shared" si="2"/>
        <v>0</v>
      </c>
      <c r="E14" s="53">
        <f>'Подпрограмма 1'!E7</f>
        <v>0</v>
      </c>
      <c r="F14" s="53">
        <f>'Подпрограмма 1'!F7</f>
        <v>0</v>
      </c>
      <c r="G14" s="53">
        <f>'Подпрограмма 1'!G7</f>
        <v>0</v>
      </c>
      <c r="H14" s="53">
        <f>'Подпрограмма 1'!H7</f>
        <v>0</v>
      </c>
      <c r="I14" s="53">
        <f>'Подпрограмма 1'!I7</f>
        <v>0</v>
      </c>
      <c r="J14" s="80">
        <f>'Подпрограмма 1'!J7</f>
        <v>0</v>
      </c>
      <c r="K14" s="80">
        <f>'Подпрограмма 1'!K7</f>
        <v>0</v>
      </c>
      <c r="L14" s="80">
        <f>'Подпрограмма 1'!L7</f>
        <v>0</v>
      </c>
      <c r="M14" s="74"/>
      <c r="N14" s="74"/>
      <c r="O14" s="74"/>
    </row>
    <row r="15" spans="1:15" ht="24" customHeight="1">
      <c r="A15" s="247"/>
      <c r="B15" s="266"/>
      <c r="C15" s="41" t="s">
        <v>2</v>
      </c>
      <c r="D15" s="46">
        <f t="shared" si="2"/>
        <v>1560.6</v>
      </c>
      <c r="E15" s="53">
        <f>'Подпрограмма 1'!E8</f>
        <v>0</v>
      </c>
      <c r="F15" s="53">
        <f>'Подпрограмма 1'!F8</f>
        <v>0</v>
      </c>
      <c r="G15" s="53">
        <f>'Подпрограмма 1'!G8</f>
        <v>0</v>
      </c>
      <c r="H15" s="53">
        <f>'Подпрограмма 1'!H8</f>
        <v>781.2</v>
      </c>
      <c r="I15" s="53">
        <f>'Подпрограмма 1'!I8</f>
        <v>779.4</v>
      </c>
      <c r="J15" s="80">
        <f>'Подпрограмма 1'!J8</f>
        <v>0</v>
      </c>
      <c r="K15" s="80">
        <f>'Подпрограмма 1'!K8</f>
        <v>0</v>
      </c>
      <c r="L15" s="80">
        <f>'Подпрограмма 1'!L8</f>
        <v>0</v>
      </c>
      <c r="M15" s="74"/>
      <c r="N15" s="74"/>
      <c r="O15" s="74"/>
    </row>
    <row r="16" spans="1:15" ht="30.75" customHeight="1">
      <c r="A16" s="247"/>
      <c r="B16" s="266"/>
      <c r="C16" s="41" t="s">
        <v>3</v>
      </c>
      <c r="D16" s="46">
        <f t="shared" si="2"/>
        <v>436162.85</v>
      </c>
      <c r="E16" s="53">
        <f>'Подпрограмма 1'!E9</f>
        <v>37073.1</v>
      </c>
      <c r="F16" s="53">
        <f>'Подпрограмма 1'!F9</f>
        <v>35287.1</v>
      </c>
      <c r="G16" s="53">
        <f>'Подпрограмма 1'!G9</f>
        <v>51063.65</v>
      </c>
      <c r="H16" s="53">
        <f>'Подпрограмма 1'!H9</f>
        <v>53369.700000000004</v>
      </c>
      <c r="I16" s="53">
        <f>'Подпрограмма 1'!I9</f>
        <v>65699.799999999988</v>
      </c>
      <c r="J16" s="80">
        <f>'Подпрограмма 1'!J9</f>
        <v>74223.5</v>
      </c>
      <c r="K16" s="80">
        <f>'Подпрограмма 1'!K9</f>
        <v>60419</v>
      </c>
      <c r="L16" s="80">
        <f>'Подпрограмма 1'!L9</f>
        <v>59027</v>
      </c>
      <c r="M16" s="74"/>
      <c r="N16" s="74"/>
      <c r="O16" s="74"/>
    </row>
    <row r="17" spans="1:15" ht="22.5" customHeight="1" thickBot="1">
      <c r="A17" s="256"/>
      <c r="B17" s="267"/>
      <c r="C17" s="42" t="s">
        <v>9</v>
      </c>
      <c r="D17" s="46">
        <f t="shared" si="2"/>
        <v>0</v>
      </c>
      <c r="E17" s="54">
        <f>'Подпрограмма 1'!E10</f>
        <v>0</v>
      </c>
      <c r="F17" s="54">
        <f>'Подпрограмма 1'!F10</f>
        <v>0</v>
      </c>
      <c r="G17" s="54">
        <f>'Подпрограмма 1'!G10</f>
        <v>0</v>
      </c>
      <c r="H17" s="54">
        <f>'Подпрограмма 1'!H10</f>
        <v>0</v>
      </c>
      <c r="I17" s="54">
        <f>'Подпрограмма 1'!I10</f>
        <v>0</v>
      </c>
      <c r="J17" s="81">
        <f>'Подпрограмма 1'!J10</f>
        <v>0</v>
      </c>
      <c r="K17" s="81">
        <f>'Подпрограмма 1'!K10</f>
        <v>0</v>
      </c>
      <c r="L17" s="81">
        <f>'Подпрограмма 1'!L10</f>
        <v>0</v>
      </c>
      <c r="M17" s="74"/>
      <c r="N17" s="74"/>
      <c r="O17" s="74"/>
    </row>
    <row r="18" spans="1:15" ht="25.5" customHeight="1">
      <c r="A18" s="253" t="s">
        <v>13</v>
      </c>
      <c r="B18" s="252" t="s">
        <v>35</v>
      </c>
      <c r="C18" s="13" t="s">
        <v>8</v>
      </c>
      <c r="D18" s="46">
        <f t="shared" si="2"/>
        <v>36669.93</v>
      </c>
      <c r="E18" s="50">
        <f>E19+E20+E21+E22</f>
        <v>2838</v>
      </c>
      <c r="F18" s="50">
        <f t="shared" ref="F18:K18" si="10">F19+F20+F21+F22</f>
        <v>1188.4000000000001</v>
      </c>
      <c r="G18" s="50">
        <f t="shared" si="10"/>
        <v>7013.7</v>
      </c>
      <c r="H18" s="50">
        <f t="shared" si="10"/>
        <v>6891.53</v>
      </c>
      <c r="I18" s="50">
        <f t="shared" si="10"/>
        <v>8265.7000000000007</v>
      </c>
      <c r="J18" s="55">
        <f t="shared" si="10"/>
        <v>10472.6</v>
      </c>
      <c r="K18" s="55">
        <f t="shared" si="10"/>
        <v>0</v>
      </c>
      <c r="L18" s="55">
        <f t="shared" ref="L18" si="11">L19+L20+L21+L22</f>
        <v>0</v>
      </c>
      <c r="M18" s="74"/>
      <c r="N18" s="74"/>
      <c r="O18" s="74"/>
    </row>
    <row r="19" spans="1:15" ht="27" customHeight="1">
      <c r="A19" s="254"/>
      <c r="B19" s="252"/>
      <c r="C19" s="41" t="s">
        <v>1</v>
      </c>
      <c r="D19" s="46">
        <f t="shared" si="2"/>
        <v>601.5</v>
      </c>
      <c r="E19" s="56">
        <f>'Подпрограмма 2'!E8</f>
        <v>0</v>
      </c>
      <c r="F19" s="56">
        <f>'Подпрограмма 2'!F8</f>
        <v>362.9</v>
      </c>
      <c r="G19" s="56">
        <f>'Подпрограмма 2'!G8</f>
        <v>109.6</v>
      </c>
      <c r="H19" s="56">
        <f>'Подпрограмма 2'!H8</f>
        <v>17</v>
      </c>
      <c r="I19" s="56">
        <f>'Подпрограмма 2'!I8</f>
        <v>112</v>
      </c>
      <c r="J19" s="82">
        <f>'Подпрограмма 2'!J8</f>
        <v>0</v>
      </c>
      <c r="K19" s="82">
        <f>'Подпрограмма 2'!K8</f>
        <v>0</v>
      </c>
      <c r="L19" s="82">
        <f>'Подпрограмма 2'!L8</f>
        <v>0</v>
      </c>
      <c r="M19" s="74"/>
      <c r="N19" s="74"/>
      <c r="O19" s="74"/>
    </row>
    <row r="20" spans="1:15" ht="21" customHeight="1">
      <c r="A20" s="254"/>
      <c r="B20" s="252"/>
      <c r="C20" s="41" t="s">
        <v>2</v>
      </c>
      <c r="D20" s="46">
        <f t="shared" si="2"/>
        <v>2550.5</v>
      </c>
      <c r="E20" s="56">
        <f>'Подпрограмма 2'!E9</f>
        <v>2137</v>
      </c>
      <c r="F20" s="56">
        <f>'Подпрограмма 2'!F9</f>
        <v>124.5</v>
      </c>
      <c r="G20" s="56">
        <f>'Подпрограмма 2'!G9</f>
        <v>136.19999999999999</v>
      </c>
      <c r="H20" s="56">
        <f>'Подпрограмма 2'!H9</f>
        <v>152.80000000000001</v>
      </c>
      <c r="I20" s="56">
        <f>'Подпрограмма 2'!I9</f>
        <v>0</v>
      </c>
      <c r="J20" s="82">
        <f>'Подпрограмма 2'!J9</f>
        <v>0</v>
      </c>
      <c r="K20" s="82">
        <f>'Подпрограмма 2'!K9</f>
        <v>0</v>
      </c>
      <c r="L20" s="82">
        <f>'Подпрограмма 2'!L9</f>
        <v>0</v>
      </c>
      <c r="M20" s="74"/>
      <c r="N20" s="74"/>
      <c r="O20" s="74"/>
    </row>
    <row r="21" spans="1:15" ht="27" customHeight="1">
      <c r="A21" s="254"/>
      <c r="B21" s="252"/>
      <c r="C21" s="41" t="s">
        <v>3</v>
      </c>
      <c r="D21" s="46">
        <f t="shared" si="2"/>
        <v>33517.93</v>
      </c>
      <c r="E21" s="56">
        <f>'Подпрограмма 2'!E10</f>
        <v>701</v>
      </c>
      <c r="F21" s="56">
        <f>'Подпрограмма 2'!F10</f>
        <v>701</v>
      </c>
      <c r="G21" s="56">
        <f>'Подпрограмма 2'!G10</f>
        <v>6767.9</v>
      </c>
      <c r="H21" s="56">
        <f>'Подпрограмма 2'!H10</f>
        <v>6721.73</v>
      </c>
      <c r="I21" s="56">
        <f>'Подпрограмма 2'!I10</f>
        <v>8153.7</v>
      </c>
      <c r="J21" s="82">
        <f>'Подпрограмма 2'!J10</f>
        <v>10472.6</v>
      </c>
      <c r="K21" s="82">
        <f>'Подпрограмма 2'!K10</f>
        <v>0</v>
      </c>
      <c r="L21" s="82">
        <f>'Подпрограмма 2'!L10</f>
        <v>0</v>
      </c>
      <c r="M21" s="74"/>
      <c r="N21" s="74"/>
      <c r="O21" s="74"/>
    </row>
    <row r="22" spans="1:15" ht="24.75" customHeight="1" thickBot="1">
      <c r="A22" s="255"/>
      <c r="B22" s="252"/>
      <c r="C22" s="42" t="s">
        <v>9</v>
      </c>
      <c r="D22" s="46">
        <f t="shared" si="2"/>
        <v>0</v>
      </c>
      <c r="E22" s="57">
        <f>'Подпрограмма 2'!E11</f>
        <v>0</v>
      </c>
      <c r="F22" s="57">
        <f>'Подпрограмма 2'!F11</f>
        <v>0</v>
      </c>
      <c r="G22" s="57">
        <f>'Подпрограмма 2'!G11</f>
        <v>0</v>
      </c>
      <c r="H22" s="57">
        <f>'Подпрограмма 2'!H11</f>
        <v>0</v>
      </c>
      <c r="I22" s="57">
        <f>'Подпрограмма 2'!I11</f>
        <v>0</v>
      </c>
      <c r="J22" s="83">
        <f>'Подпрограмма 2'!J11</f>
        <v>0</v>
      </c>
      <c r="K22" s="83">
        <f>'Подпрограмма 2'!K11</f>
        <v>0</v>
      </c>
      <c r="L22" s="83">
        <f>'Подпрограмма 2'!L11</f>
        <v>0</v>
      </c>
      <c r="M22" s="74"/>
      <c r="N22" s="74"/>
      <c r="O22" s="74"/>
    </row>
    <row r="23" spans="1:15" ht="28.5" customHeight="1">
      <c r="A23" s="248" t="s">
        <v>17</v>
      </c>
      <c r="B23" s="251" t="s">
        <v>51</v>
      </c>
      <c r="C23" s="8" t="s">
        <v>8</v>
      </c>
      <c r="D23" s="46">
        <f t="shared" si="2"/>
        <v>39481.279999999999</v>
      </c>
      <c r="E23" s="58">
        <f>E24+E25+E26+E27</f>
        <v>4625.8</v>
      </c>
      <c r="F23" s="58">
        <f t="shared" ref="F23:K23" si="12">F24+F25+F26+F27</f>
        <v>4712.3</v>
      </c>
      <c r="G23" s="58">
        <f t="shared" si="12"/>
        <v>4849.2</v>
      </c>
      <c r="H23" s="58">
        <f t="shared" si="12"/>
        <v>5841.88</v>
      </c>
      <c r="I23" s="58">
        <f t="shared" si="12"/>
        <v>9240.6</v>
      </c>
      <c r="J23" s="59">
        <f t="shared" si="12"/>
        <v>10211.5</v>
      </c>
      <c r="K23" s="59">
        <f t="shared" si="12"/>
        <v>0</v>
      </c>
      <c r="L23" s="59">
        <f t="shared" ref="L23" si="13">L24+L25+L26+L27</f>
        <v>0</v>
      </c>
      <c r="M23" s="74"/>
      <c r="N23" s="74"/>
      <c r="O23" s="74"/>
    </row>
    <row r="24" spans="1:15" ht="26.25" customHeight="1">
      <c r="A24" s="249"/>
      <c r="B24" s="247"/>
      <c r="C24" s="41" t="s">
        <v>1</v>
      </c>
      <c r="D24" s="46">
        <f t="shared" si="2"/>
        <v>0</v>
      </c>
      <c r="E24" s="60">
        <f>'Подпрограмма 3'!E8</f>
        <v>0</v>
      </c>
      <c r="F24" s="60">
        <f>'Подпрограмма 3'!F8</f>
        <v>0</v>
      </c>
      <c r="G24" s="60">
        <f>'Подпрограмма 3'!G8</f>
        <v>0</v>
      </c>
      <c r="H24" s="60">
        <f>'Подпрограмма 3'!H8</f>
        <v>0</v>
      </c>
      <c r="I24" s="60">
        <f>'Подпрограмма 3'!I8</f>
        <v>0</v>
      </c>
      <c r="J24" s="84">
        <f>'Подпрограмма 3'!J8</f>
        <v>0</v>
      </c>
      <c r="K24" s="84">
        <f>'Подпрограмма 3'!K8</f>
        <v>0</v>
      </c>
      <c r="L24" s="84">
        <f>'Подпрограмма 3'!L8</f>
        <v>0</v>
      </c>
      <c r="M24" s="74"/>
      <c r="N24" s="74"/>
      <c r="O24" s="74"/>
    </row>
    <row r="25" spans="1:15" ht="27.75" customHeight="1">
      <c r="A25" s="249"/>
      <c r="B25" s="247"/>
      <c r="C25" s="41" t="s">
        <v>2</v>
      </c>
      <c r="D25" s="46">
        <f t="shared" si="2"/>
        <v>0</v>
      </c>
      <c r="E25" s="60">
        <f>'Подпрограмма 3'!E9</f>
        <v>0</v>
      </c>
      <c r="F25" s="60">
        <f>'Подпрограмма 3'!F9</f>
        <v>0</v>
      </c>
      <c r="G25" s="60">
        <f>'Подпрограмма 3'!G9</f>
        <v>0</v>
      </c>
      <c r="H25" s="60">
        <f>'Подпрограмма 3'!H9</f>
        <v>0</v>
      </c>
      <c r="I25" s="60">
        <f>'Подпрограмма 3'!I9</f>
        <v>0</v>
      </c>
      <c r="J25" s="84">
        <f>'Подпрограмма 3'!J9</f>
        <v>0</v>
      </c>
      <c r="K25" s="84">
        <f>'Подпрограмма 3'!K9</f>
        <v>0</v>
      </c>
      <c r="L25" s="84">
        <f>'Подпрограмма 3'!L9</f>
        <v>0</v>
      </c>
      <c r="M25" s="74"/>
      <c r="N25" s="74"/>
      <c r="O25" s="74"/>
    </row>
    <row r="26" spans="1:15" ht="26.25" customHeight="1">
      <c r="A26" s="249"/>
      <c r="B26" s="247"/>
      <c r="C26" s="41" t="s">
        <v>3</v>
      </c>
      <c r="D26" s="46">
        <f t="shared" si="2"/>
        <v>39481.279999999999</v>
      </c>
      <c r="E26" s="60">
        <f>'Подпрограмма 3'!E10</f>
        <v>4625.8</v>
      </c>
      <c r="F26" s="60">
        <f>'Подпрограмма 3'!F10</f>
        <v>4712.3</v>
      </c>
      <c r="G26" s="60">
        <f>'Подпрограмма 3'!G10</f>
        <v>4849.2</v>
      </c>
      <c r="H26" s="60">
        <f>'Подпрограмма 3'!H10</f>
        <v>5841.88</v>
      </c>
      <c r="I26" s="60">
        <f>'Подпрограмма 3'!I10</f>
        <v>9240.6</v>
      </c>
      <c r="J26" s="84">
        <f>'Подпрограмма 3'!J10</f>
        <v>10211.5</v>
      </c>
      <c r="K26" s="84">
        <f>'Подпрограмма 3'!K10</f>
        <v>0</v>
      </c>
      <c r="L26" s="84">
        <f>'Подпрограмма 3'!L10</f>
        <v>0</v>
      </c>
      <c r="M26" s="74"/>
      <c r="N26" s="74"/>
      <c r="O26" s="74"/>
    </row>
    <row r="27" spans="1:15" ht="26.25" customHeight="1" thickBot="1">
      <c r="A27" s="250"/>
      <c r="B27" s="244"/>
      <c r="C27" s="42" t="s">
        <v>9</v>
      </c>
      <c r="D27" s="46">
        <f t="shared" si="2"/>
        <v>0</v>
      </c>
      <c r="E27" s="61">
        <f>'Подпрограмма 3'!E11</f>
        <v>0</v>
      </c>
      <c r="F27" s="61">
        <f>'Подпрограмма 3'!F11</f>
        <v>0</v>
      </c>
      <c r="G27" s="61">
        <f>'Подпрограмма 3'!G11</f>
        <v>0</v>
      </c>
      <c r="H27" s="61">
        <f>'Подпрограмма 3'!H11</f>
        <v>0</v>
      </c>
      <c r="I27" s="61">
        <f>'Подпрограмма 3'!I11</f>
        <v>0</v>
      </c>
      <c r="J27" s="85">
        <f>'Подпрограмма 3'!J11</f>
        <v>0</v>
      </c>
      <c r="K27" s="85">
        <f>'Подпрограмма 3'!K11</f>
        <v>0</v>
      </c>
      <c r="L27" s="85">
        <f>'Подпрограмма 3'!L11</f>
        <v>0</v>
      </c>
      <c r="M27" s="74"/>
      <c r="N27" s="74"/>
      <c r="O27" s="74"/>
    </row>
    <row r="28" spans="1:15" ht="30.75" customHeight="1">
      <c r="A28" s="244" t="s">
        <v>22</v>
      </c>
      <c r="B28" s="246" t="s">
        <v>61</v>
      </c>
      <c r="C28" s="8" t="s">
        <v>8</v>
      </c>
      <c r="D28" s="46">
        <f t="shared" si="2"/>
        <v>10659.800000000001</v>
      </c>
      <c r="E28" s="50">
        <f>E29+E30+E31+E32</f>
        <v>0</v>
      </c>
      <c r="F28" s="50">
        <f t="shared" ref="F28:K28" si="14">F29+F30+F31+F32</f>
        <v>4550.1000000000004</v>
      </c>
      <c r="G28" s="50">
        <f t="shared" si="14"/>
        <v>4381</v>
      </c>
      <c r="H28" s="50">
        <f t="shared" si="14"/>
        <v>380.1</v>
      </c>
      <c r="I28" s="50">
        <f t="shared" si="14"/>
        <v>533.6</v>
      </c>
      <c r="J28" s="55">
        <f t="shared" si="14"/>
        <v>275</v>
      </c>
      <c r="K28" s="55">
        <f t="shared" si="14"/>
        <v>270</v>
      </c>
      <c r="L28" s="55">
        <f t="shared" ref="L28" si="15">L29+L30+L31+L32</f>
        <v>270</v>
      </c>
      <c r="M28" s="74"/>
      <c r="N28" s="74"/>
      <c r="O28" s="74"/>
    </row>
    <row r="29" spans="1:15" ht="27" customHeight="1">
      <c r="A29" s="245"/>
      <c r="B29" s="247"/>
      <c r="C29" s="41" t="s">
        <v>1</v>
      </c>
      <c r="D29" s="46">
        <f t="shared" si="2"/>
        <v>0</v>
      </c>
      <c r="E29" s="60">
        <f>'Подпрограмма 4'!E8</f>
        <v>0</v>
      </c>
      <c r="F29" s="60">
        <f>'Подпрограмма 4'!F8</f>
        <v>0</v>
      </c>
      <c r="G29" s="60">
        <f>'Подпрограмма 4'!G8</f>
        <v>0</v>
      </c>
      <c r="H29" s="60">
        <f>'Подпрограмма 4'!H8</f>
        <v>0</v>
      </c>
      <c r="I29" s="60">
        <f>'Подпрограмма 4'!I8</f>
        <v>0</v>
      </c>
      <c r="J29" s="84">
        <f>'Подпрограмма 4'!J8</f>
        <v>0</v>
      </c>
      <c r="K29" s="84">
        <f>'Подпрограмма 4'!K8</f>
        <v>0</v>
      </c>
      <c r="L29" s="84">
        <f>'Подпрограмма 4'!L8</f>
        <v>0</v>
      </c>
      <c r="M29" s="74"/>
      <c r="N29" s="74"/>
      <c r="O29" s="74"/>
    </row>
    <row r="30" spans="1:15" ht="25.5" customHeight="1">
      <c r="A30" s="245"/>
      <c r="B30" s="247"/>
      <c r="C30" s="41" t="s">
        <v>2</v>
      </c>
      <c r="D30" s="46">
        <f t="shared" si="2"/>
        <v>8832.7999999999993</v>
      </c>
      <c r="E30" s="60">
        <f>'Подпрограмма 4'!E9</f>
        <v>0</v>
      </c>
      <c r="F30" s="60">
        <f>'Подпрограмма 4'!F9</f>
        <v>4500</v>
      </c>
      <c r="G30" s="60">
        <f>'Подпрограмма 4'!G9</f>
        <v>4332.8</v>
      </c>
      <c r="H30" s="60">
        <f>'Подпрограмма 4'!H9</f>
        <v>0</v>
      </c>
      <c r="I30" s="60">
        <f>'Подпрограмма 4'!I9</f>
        <v>0</v>
      </c>
      <c r="J30" s="84">
        <f>'Подпрограмма 4'!J9</f>
        <v>0</v>
      </c>
      <c r="K30" s="84">
        <f>'Подпрограмма 4'!K9</f>
        <v>0</v>
      </c>
      <c r="L30" s="84">
        <f>'Подпрограмма 4'!L9</f>
        <v>0</v>
      </c>
      <c r="M30" s="74"/>
      <c r="N30" s="74"/>
      <c r="O30" s="74"/>
    </row>
    <row r="31" spans="1:15" ht="23.25" customHeight="1">
      <c r="A31" s="245"/>
      <c r="B31" s="247"/>
      <c r="C31" s="41" t="s">
        <v>3</v>
      </c>
      <c r="D31" s="46">
        <f t="shared" si="2"/>
        <v>1827</v>
      </c>
      <c r="E31" s="60">
        <f>'Подпрограмма 4'!E10</f>
        <v>0</v>
      </c>
      <c r="F31" s="60">
        <f>'Подпрограмма 4'!F10</f>
        <v>50.1</v>
      </c>
      <c r="G31" s="60">
        <f>'Подпрограмма 4'!G10</f>
        <v>48.2</v>
      </c>
      <c r="H31" s="60">
        <f>'Подпрограмма 4'!H10</f>
        <v>380.1</v>
      </c>
      <c r="I31" s="60">
        <f>'Подпрограмма 4'!I10</f>
        <v>533.6</v>
      </c>
      <c r="J31" s="84">
        <f>'Подпрограмма 4'!J10</f>
        <v>275</v>
      </c>
      <c r="K31" s="84">
        <f>'Подпрограмма 4'!K10</f>
        <v>270</v>
      </c>
      <c r="L31" s="84">
        <f>'Подпрограмма 4'!L10</f>
        <v>270</v>
      </c>
      <c r="M31" s="74"/>
      <c r="N31" s="74"/>
      <c r="O31" s="74"/>
    </row>
    <row r="32" spans="1:15" ht="26.25" customHeight="1" thickBot="1">
      <c r="A32" s="245"/>
      <c r="B32" s="244"/>
      <c r="C32" s="43" t="s">
        <v>9</v>
      </c>
      <c r="D32" s="46">
        <f t="shared" si="2"/>
        <v>0</v>
      </c>
      <c r="E32" s="61">
        <f>'Подпрограмма 4'!E11</f>
        <v>0</v>
      </c>
      <c r="F32" s="61">
        <f>'Подпрограмма 4'!F11</f>
        <v>0</v>
      </c>
      <c r="G32" s="61">
        <f>'Подпрограмма 4'!G11</f>
        <v>0</v>
      </c>
      <c r="H32" s="61">
        <f>'Подпрограмма 4'!H11</f>
        <v>0</v>
      </c>
      <c r="I32" s="61">
        <f>'Подпрограмма 4'!I11</f>
        <v>0</v>
      </c>
      <c r="J32" s="85">
        <f>'Подпрограмма 4'!J11</f>
        <v>0</v>
      </c>
      <c r="K32" s="85">
        <f>'Подпрограмма 4'!K11</f>
        <v>0</v>
      </c>
      <c r="L32" s="85">
        <f>'Подпрограмма 4'!L11</f>
        <v>0</v>
      </c>
      <c r="M32" s="74"/>
      <c r="N32" s="74"/>
      <c r="O32" s="74"/>
    </row>
  </sheetData>
  <mergeCells count="17">
    <mergeCell ref="A13:A17"/>
    <mergeCell ref="A1:K1"/>
    <mergeCell ref="B4:B5"/>
    <mergeCell ref="A4:A5"/>
    <mergeCell ref="C4:C5"/>
    <mergeCell ref="A7:A11"/>
    <mergeCell ref="B7:B11"/>
    <mergeCell ref="B13:B17"/>
    <mergeCell ref="A2:L2"/>
    <mergeCell ref="A3:L3"/>
    <mergeCell ref="D4:L4"/>
    <mergeCell ref="A28:A32"/>
    <mergeCell ref="B28:B32"/>
    <mergeCell ref="A23:A27"/>
    <mergeCell ref="B23:B27"/>
    <mergeCell ref="B18:B22"/>
    <mergeCell ref="A18:A22"/>
  </mergeCells>
  <pageMargins left="0.7" right="0.7" top="0.75" bottom="0.75" header="0.3" footer="0.3"/>
  <pageSetup paperSize="9" scale="74" orientation="landscape" r:id="rId1"/>
  <rowBreaks count="1" manualBreakCount="1">
    <brk id="2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R75"/>
  <sheetViews>
    <sheetView tabSelected="1" view="pageBreakPreview" zoomScaleNormal="100" zoomScaleSheetLayoutView="100" workbookViewId="0">
      <pane ySplit="4" topLeftCell="A5" activePane="bottomLeft" state="frozen"/>
      <selection pane="bottomLeft" activeCell="O16" sqref="O16"/>
    </sheetView>
  </sheetViews>
  <sheetFormatPr defaultRowHeight="15"/>
  <cols>
    <col min="1" max="1" width="14.42578125" customWidth="1"/>
    <col min="2" max="2" width="24.42578125" customWidth="1"/>
    <col min="3" max="3" width="19.7109375" customWidth="1"/>
    <col min="4" max="4" width="11.7109375" customWidth="1"/>
    <col min="5" max="11" width="9.5703125" bestFit="1" customWidth="1"/>
    <col min="12" max="12" width="9.28515625" bestFit="1" customWidth="1"/>
  </cols>
  <sheetData>
    <row r="1" spans="1:12">
      <c r="A1" s="314" t="s">
        <v>57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6"/>
    </row>
    <row r="2" spans="1:12" ht="63.75" customHeight="1">
      <c r="A2" s="317" t="s">
        <v>48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9"/>
    </row>
    <row r="3" spans="1:12" ht="15.75" customHeight="1">
      <c r="A3" s="260" t="s">
        <v>4</v>
      </c>
      <c r="B3" s="258" t="s">
        <v>5</v>
      </c>
      <c r="C3" s="258" t="s">
        <v>6</v>
      </c>
      <c r="D3" s="320" t="s">
        <v>12</v>
      </c>
      <c r="E3" s="321"/>
      <c r="F3" s="321"/>
      <c r="G3" s="321"/>
      <c r="H3" s="321"/>
      <c r="I3" s="321"/>
      <c r="J3" s="321"/>
      <c r="K3" s="321"/>
      <c r="L3" s="322"/>
    </row>
    <row r="4" spans="1:12" ht="16.5" thickBot="1">
      <c r="A4" s="261"/>
      <c r="B4" s="259"/>
      <c r="C4" s="259"/>
      <c r="D4" s="15" t="s">
        <v>0</v>
      </c>
      <c r="E4" s="63">
        <v>2020</v>
      </c>
      <c r="F4" s="3">
        <v>2021</v>
      </c>
      <c r="G4" s="3">
        <v>2022</v>
      </c>
      <c r="H4" s="3">
        <v>2023</v>
      </c>
      <c r="I4" s="63">
        <v>2024</v>
      </c>
      <c r="J4" s="75">
        <v>2025</v>
      </c>
      <c r="K4" s="125">
        <v>2026</v>
      </c>
      <c r="L4" s="63">
        <v>2027</v>
      </c>
    </row>
    <row r="5" spans="1:12" ht="16.5" thickBot="1">
      <c r="A5" s="152">
        <v>1</v>
      </c>
      <c r="B5" s="14">
        <v>2</v>
      </c>
      <c r="C5" s="14">
        <v>3</v>
      </c>
      <c r="D5" s="14">
        <v>4</v>
      </c>
      <c r="E5" s="196">
        <v>5</v>
      </c>
      <c r="F5" s="14">
        <v>6</v>
      </c>
      <c r="G5" s="14">
        <v>7</v>
      </c>
      <c r="H5" s="14">
        <v>8</v>
      </c>
      <c r="I5" s="14">
        <v>9</v>
      </c>
      <c r="J5" s="146">
        <v>10</v>
      </c>
      <c r="K5" s="147">
        <v>11</v>
      </c>
      <c r="L5" s="197">
        <v>12</v>
      </c>
    </row>
    <row r="6" spans="1:12">
      <c r="A6" s="323" t="s">
        <v>11</v>
      </c>
      <c r="B6" s="326" t="s">
        <v>25</v>
      </c>
      <c r="C6" s="231" t="s">
        <v>8</v>
      </c>
      <c r="D6" s="232">
        <f>E6+F6+G6+H6+I6+J6+K6+L6</f>
        <v>437723.44999999995</v>
      </c>
      <c r="E6" s="233">
        <f>E7+E8+E9+E10</f>
        <v>37073.1</v>
      </c>
      <c r="F6" s="233">
        <f t="shared" ref="F6:J6" si="0">F7+F8+F9+F10</f>
        <v>35287.1</v>
      </c>
      <c r="G6" s="233">
        <f t="shared" si="0"/>
        <v>51063.65</v>
      </c>
      <c r="H6" s="233">
        <f t="shared" si="0"/>
        <v>54150.9</v>
      </c>
      <c r="I6" s="233">
        <f t="shared" si="0"/>
        <v>66479.199999999983</v>
      </c>
      <c r="J6" s="233">
        <f t="shared" si="0"/>
        <v>74223.5</v>
      </c>
      <c r="K6" s="233">
        <f t="shared" ref="K6:L6" si="1">K7+K8+K9+K10</f>
        <v>60419</v>
      </c>
      <c r="L6" s="234">
        <f t="shared" si="1"/>
        <v>59027</v>
      </c>
    </row>
    <row r="7" spans="1:12">
      <c r="A7" s="324"/>
      <c r="B7" s="327"/>
      <c r="C7" s="26" t="s">
        <v>1</v>
      </c>
      <c r="D7" s="89">
        <f t="shared" ref="D7:D60" si="2">E7+F7+G7+H7+I7+J7+K7+L7</f>
        <v>0</v>
      </c>
      <c r="E7" s="230">
        <f t="shared" ref="E7:L10" si="3">E12+E27+E42+E57+E72</f>
        <v>0</v>
      </c>
      <c r="F7" s="230">
        <f t="shared" si="3"/>
        <v>0</v>
      </c>
      <c r="G7" s="230">
        <f t="shared" si="3"/>
        <v>0</v>
      </c>
      <c r="H7" s="230">
        <f t="shared" si="3"/>
        <v>0</v>
      </c>
      <c r="I7" s="230">
        <f t="shared" si="3"/>
        <v>0</v>
      </c>
      <c r="J7" s="230">
        <f t="shared" si="3"/>
        <v>0</v>
      </c>
      <c r="K7" s="230">
        <f t="shared" si="3"/>
        <v>0</v>
      </c>
      <c r="L7" s="235">
        <f t="shared" si="3"/>
        <v>0</v>
      </c>
    </row>
    <row r="8" spans="1:12">
      <c r="A8" s="324"/>
      <c r="B8" s="327"/>
      <c r="C8" s="26" t="s">
        <v>2</v>
      </c>
      <c r="D8" s="89">
        <f t="shared" si="2"/>
        <v>1560.6</v>
      </c>
      <c r="E8" s="230">
        <f t="shared" si="3"/>
        <v>0</v>
      </c>
      <c r="F8" s="230">
        <f t="shared" si="3"/>
        <v>0</v>
      </c>
      <c r="G8" s="230">
        <f t="shared" si="3"/>
        <v>0</v>
      </c>
      <c r="H8" s="230">
        <f t="shared" si="3"/>
        <v>781.2</v>
      </c>
      <c r="I8" s="230">
        <f t="shared" si="3"/>
        <v>779.4</v>
      </c>
      <c r="J8" s="230">
        <f t="shared" si="3"/>
        <v>0</v>
      </c>
      <c r="K8" s="230">
        <f t="shared" si="3"/>
        <v>0</v>
      </c>
      <c r="L8" s="235">
        <f t="shared" si="3"/>
        <v>0</v>
      </c>
    </row>
    <row r="9" spans="1:12">
      <c r="A9" s="324"/>
      <c r="B9" s="327"/>
      <c r="C9" s="26" t="s">
        <v>3</v>
      </c>
      <c r="D9" s="89">
        <f t="shared" si="2"/>
        <v>436162.85</v>
      </c>
      <c r="E9" s="230">
        <f t="shared" si="3"/>
        <v>37073.1</v>
      </c>
      <c r="F9" s="230">
        <f t="shared" si="3"/>
        <v>35287.1</v>
      </c>
      <c r="G9" s="230">
        <f t="shared" si="3"/>
        <v>51063.65</v>
      </c>
      <c r="H9" s="230">
        <f t="shared" si="3"/>
        <v>53369.700000000004</v>
      </c>
      <c r="I9" s="230">
        <f t="shared" si="3"/>
        <v>65699.799999999988</v>
      </c>
      <c r="J9" s="230">
        <f t="shared" si="3"/>
        <v>74223.5</v>
      </c>
      <c r="K9" s="230">
        <f t="shared" si="3"/>
        <v>60419</v>
      </c>
      <c r="L9" s="235">
        <f t="shared" si="3"/>
        <v>59027</v>
      </c>
    </row>
    <row r="10" spans="1:12" ht="17.25" customHeight="1" thickBot="1">
      <c r="A10" s="325"/>
      <c r="B10" s="328"/>
      <c r="C10" s="27" t="s">
        <v>9</v>
      </c>
      <c r="D10" s="108">
        <f t="shared" si="2"/>
        <v>0</v>
      </c>
      <c r="E10" s="236">
        <f t="shared" si="3"/>
        <v>0</v>
      </c>
      <c r="F10" s="236">
        <f t="shared" si="3"/>
        <v>0</v>
      </c>
      <c r="G10" s="236">
        <f t="shared" si="3"/>
        <v>0</v>
      </c>
      <c r="H10" s="236">
        <f t="shared" si="3"/>
        <v>0</v>
      </c>
      <c r="I10" s="236">
        <f t="shared" si="3"/>
        <v>0</v>
      </c>
      <c r="J10" s="236">
        <f t="shared" si="3"/>
        <v>0</v>
      </c>
      <c r="K10" s="236">
        <f t="shared" si="3"/>
        <v>0</v>
      </c>
      <c r="L10" s="237">
        <f t="shared" si="3"/>
        <v>0</v>
      </c>
    </row>
    <row r="11" spans="1:12">
      <c r="A11" s="294" t="s">
        <v>18</v>
      </c>
      <c r="B11" s="297" t="s">
        <v>26</v>
      </c>
      <c r="C11" s="28" t="s">
        <v>8</v>
      </c>
      <c r="D11" s="224">
        <f t="shared" si="2"/>
        <v>258735.35</v>
      </c>
      <c r="E11" s="238">
        <f>E12+E13+E14+E15</f>
        <v>25113.599999999999</v>
      </c>
      <c r="F11" s="239">
        <f t="shared" ref="F11:J11" si="4">F12+F13+F14+F15</f>
        <v>23434.3</v>
      </c>
      <c r="G11" s="239">
        <f t="shared" si="4"/>
        <v>36569.350000000006</v>
      </c>
      <c r="H11" s="239">
        <f t="shared" si="4"/>
        <v>33098.5</v>
      </c>
      <c r="I11" s="239">
        <f t="shared" si="4"/>
        <v>36859.1</v>
      </c>
      <c r="J11" s="240">
        <f t="shared" si="4"/>
        <v>39091</v>
      </c>
      <c r="K11" s="240">
        <f t="shared" ref="K11:L11" si="5">K12+K13+K14+K15</f>
        <v>32279.5</v>
      </c>
      <c r="L11" s="99">
        <f t="shared" si="5"/>
        <v>32290</v>
      </c>
    </row>
    <row r="12" spans="1:12">
      <c r="A12" s="295"/>
      <c r="B12" s="298"/>
      <c r="C12" s="29" t="s">
        <v>1</v>
      </c>
      <c r="D12" s="136">
        <f t="shared" si="2"/>
        <v>0</v>
      </c>
      <c r="E12" s="90">
        <f>E17+E22</f>
        <v>0</v>
      </c>
      <c r="F12" s="90">
        <f t="shared" ref="F12:L12" si="6">F17+F22</f>
        <v>0</v>
      </c>
      <c r="G12" s="90">
        <f t="shared" si="6"/>
        <v>0</v>
      </c>
      <c r="H12" s="90">
        <f t="shared" si="6"/>
        <v>0</v>
      </c>
      <c r="I12" s="90">
        <f t="shared" si="6"/>
        <v>0</v>
      </c>
      <c r="J12" s="90">
        <f t="shared" si="6"/>
        <v>0</v>
      </c>
      <c r="K12" s="90">
        <f t="shared" si="6"/>
        <v>0</v>
      </c>
      <c r="L12" s="90">
        <f t="shared" si="6"/>
        <v>0</v>
      </c>
    </row>
    <row r="13" spans="1:12">
      <c r="A13" s="295"/>
      <c r="B13" s="298"/>
      <c r="C13" s="29" t="s">
        <v>2</v>
      </c>
      <c r="D13" s="136">
        <f t="shared" si="2"/>
        <v>1560.6</v>
      </c>
      <c r="E13" s="90">
        <f t="shared" ref="E13:L15" si="7">E18+E23</f>
        <v>0</v>
      </c>
      <c r="F13" s="90">
        <f t="shared" si="7"/>
        <v>0</v>
      </c>
      <c r="G13" s="90">
        <f t="shared" si="7"/>
        <v>0</v>
      </c>
      <c r="H13" s="90">
        <f t="shared" si="7"/>
        <v>781.2</v>
      </c>
      <c r="I13" s="90">
        <f t="shared" si="7"/>
        <v>779.4</v>
      </c>
      <c r="J13" s="90">
        <f t="shared" si="7"/>
        <v>0</v>
      </c>
      <c r="K13" s="90">
        <f t="shared" si="7"/>
        <v>0</v>
      </c>
      <c r="L13" s="90">
        <f t="shared" si="7"/>
        <v>0</v>
      </c>
    </row>
    <row r="14" spans="1:12" ht="16.5" customHeight="1">
      <c r="A14" s="295"/>
      <c r="B14" s="298"/>
      <c r="C14" s="29" t="s">
        <v>3</v>
      </c>
      <c r="D14" s="136">
        <f t="shared" si="2"/>
        <v>257174.75</v>
      </c>
      <c r="E14" s="90">
        <f t="shared" si="7"/>
        <v>25113.599999999999</v>
      </c>
      <c r="F14" s="90">
        <f t="shared" si="7"/>
        <v>23434.3</v>
      </c>
      <c r="G14" s="90">
        <f t="shared" si="7"/>
        <v>36569.350000000006</v>
      </c>
      <c r="H14" s="90">
        <f t="shared" si="7"/>
        <v>32317.300000000003</v>
      </c>
      <c r="I14" s="90">
        <f t="shared" si="7"/>
        <v>36079.699999999997</v>
      </c>
      <c r="J14" s="90">
        <f t="shared" si="7"/>
        <v>39091</v>
      </c>
      <c r="K14" s="90">
        <f t="shared" si="7"/>
        <v>32279.5</v>
      </c>
      <c r="L14" s="90">
        <f t="shared" si="7"/>
        <v>32290</v>
      </c>
    </row>
    <row r="15" spans="1:12" ht="15.75" thickBot="1">
      <c r="A15" s="296"/>
      <c r="B15" s="299"/>
      <c r="C15" s="30" t="s">
        <v>9</v>
      </c>
      <c r="D15" s="136">
        <f t="shared" si="2"/>
        <v>0</v>
      </c>
      <c r="E15" s="90">
        <f t="shared" si="7"/>
        <v>0</v>
      </c>
      <c r="F15" s="90">
        <f t="shared" si="7"/>
        <v>0</v>
      </c>
      <c r="G15" s="90">
        <f t="shared" si="7"/>
        <v>0</v>
      </c>
      <c r="H15" s="90">
        <f t="shared" si="7"/>
        <v>0</v>
      </c>
      <c r="I15" s="90">
        <f t="shared" si="7"/>
        <v>0</v>
      </c>
      <c r="J15" s="90">
        <f t="shared" si="7"/>
        <v>0</v>
      </c>
      <c r="K15" s="90">
        <f t="shared" si="7"/>
        <v>0</v>
      </c>
      <c r="L15" s="90">
        <f t="shared" si="7"/>
        <v>0</v>
      </c>
    </row>
    <row r="16" spans="1:12" ht="16.5" customHeight="1">
      <c r="A16" s="312" t="s">
        <v>14</v>
      </c>
      <c r="B16" s="312" t="s">
        <v>27</v>
      </c>
      <c r="C16" s="31" t="s">
        <v>8</v>
      </c>
      <c r="D16" s="136">
        <f t="shared" si="2"/>
        <v>201538.55</v>
      </c>
      <c r="E16" s="226">
        <f>E17+E18+E19+E20</f>
        <v>16124</v>
      </c>
      <c r="F16" s="226">
        <f t="shared" ref="F16:L16" si="8">F17+F18+F19+F20</f>
        <v>15930.2</v>
      </c>
      <c r="G16" s="226">
        <f t="shared" si="8"/>
        <v>20095.45</v>
      </c>
      <c r="H16" s="226">
        <f t="shared" si="8"/>
        <v>24167.200000000001</v>
      </c>
      <c r="I16" s="227">
        <f t="shared" si="8"/>
        <v>29265.7</v>
      </c>
      <c r="J16" s="228">
        <f t="shared" si="8"/>
        <v>31695</v>
      </c>
      <c r="K16" s="228">
        <f t="shared" si="8"/>
        <v>31971</v>
      </c>
      <c r="L16" s="228">
        <f t="shared" si="8"/>
        <v>32290</v>
      </c>
    </row>
    <row r="17" spans="1:18" ht="18" customHeight="1">
      <c r="A17" s="300"/>
      <c r="B17" s="300"/>
      <c r="C17" s="32" t="s">
        <v>1</v>
      </c>
      <c r="D17" s="136">
        <f t="shared" si="2"/>
        <v>0</v>
      </c>
      <c r="E17" s="64">
        <v>0</v>
      </c>
      <c r="F17" s="64">
        <v>0</v>
      </c>
      <c r="G17" s="64">
        <v>0</v>
      </c>
      <c r="H17" s="64">
        <v>0</v>
      </c>
      <c r="I17" s="64">
        <v>0</v>
      </c>
      <c r="J17" s="93">
        <v>0</v>
      </c>
      <c r="K17" s="126">
        <v>0</v>
      </c>
      <c r="L17" s="195">
        <v>0</v>
      </c>
    </row>
    <row r="18" spans="1:18" ht="17.25" customHeight="1">
      <c r="A18" s="300"/>
      <c r="B18" s="300"/>
      <c r="C18" s="32" t="s">
        <v>2</v>
      </c>
      <c r="D18" s="136">
        <f t="shared" si="2"/>
        <v>1560.6</v>
      </c>
      <c r="E18" s="64">
        <v>0</v>
      </c>
      <c r="F18" s="64">
        <v>0</v>
      </c>
      <c r="G18" s="64">
        <v>0</v>
      </c>
      <c r="H18" s="64">
        <v>781.2</v>
      </c>
      <c r="I18" s="64">
        <v>779.4</v>
      </c>
      <c r="J18" s="93">
        <v>0</v>
      </c>
      <c r="K18" s="126">
        <v>0</v>
      </c>
      <c r="L18" s="195">
        <v>0</v>
      </c>
    </row>
    <row r="19" spans="1:18" ht="17.25" customHeight="1">
      <c r="A19" s="300"/>
      <c r="B19" s="300"/>
      <c r="C19" s="32" t="s">
        <v>3</v>
      </c>
      <c r="D19" s="136">
        <f t="shared" si="2"/>
        <v>199977.95</v>
      </c>
      <c r="E19" s="64">
        <v>16124</v>
      </c>
      <c r="F19" s="64">
        <v>15930.2</v>
      </c>
      <c r="G19" s="64">
        <v>20095.45</v>
      </c>
      <c r="H19" s="64">
        <v>23386</v>
      </c>
      <c r="I19" s="94">
        <v>28486.3</v>
      </c>
      <c r="J19" s="95">
        <v>31695</v>
      </c>
      <c r="K19" s="126">
        <v>31971</v>
      </c>
      <c r="L19" s="195">
        <v>32290</v>
      </c>
    </row>
    <row r="20" spans="1:18">
      <c r="A20" s="313"/>
      <c r="B20" s="313"/>
      <c r="C20" s="219" t="s">
        <v>9</v>
      </c>
      <c r="D20" s="220">
        <f t="shared" si="2"/>
        <v>0</v>
      </c>
      <c r="E20" s="221">
        <v>0</v>
      </c>
      <c r="F20" s="221">
        <v>0</v>
      </c>
      <c r="G20" s="221">
        <v>0</v>
      </c>
      <c r="H20" s="221">
        <v>0</v>
      </c>
      <c r="I20" s="221">
        <v>0</v>
      </c>
      <c r="J20" s="222">
        <v>0</v>
      </c>
      <c r="K20" s="223">
        <v>0</v>
      </c>
      <c r="L20" s="229">
        <v>0</v>
      </c>
    </row>
    <row r="21" spans="1:18">
      <c r="A21" s="300" t="s">
        <v>15</v>
      </c>
      <c r="B21" s="300" t="s">
        <v>29</v>
      </c>
      <c r="C21" s="35" t="s">
        <v>8</v>
      </c>
      <c r="D21" s="89">
        <f t="shared" si="2"/>
        <v>57196.80000000001</v>
      </c>
      <c r="E21" s="194">
        <f>E22+E23+E24+E25</f>
        <v>8989.6</v>
      </c>
      <c r="F21" s="194">
        <f t="shared" ref="F21:L21" si="9">F22+F23+F24+F25</f>
        <v>7504.0999999999995</v>
      </c>
      <c r="G21" s="194">
        <f t="shared" si="9"/>
        <v>16473.900000000001</v>
      </c>
      <c r="H21" s="194">
        <f t="shared" si="9"/>
        <v>8931.3000000000011</v>
      </c>
      <c r="I21" s="194">
        <f t="shared" si="9"/>
        <v>7593.4</v>
      </c>
      <c r="J21" s="194">
        <f t="shared" si="9"/>
        <v>7396</v>
      </c>
      <c r="K21" s="194">
        <f t="shared" si="9"/>
        <v>308.5</v>
      </c>
      <c r="L21" s="194">
        <f t="shared" si="9"/>
        <v>0</v>
      </c>
    </row>
    <row r="22" spans="1:18">
      <c r="A22" s="300"/>
      <c r="B22" s="300"/>
      <c r="C22" s="32" t="s">
        <v>1</v>
      </c>
      <c r="D22" s="89">
        <f t="shared" si="2"/>
        <v>0</v>
      </c>
      <c r="E22" s="64">
        <v>0</v>
      </c>
      <c r="F22" s="64">
        <v>0</v>
      </c>
      <c r="G22" s="64">
        <v>0</v>
      </c>
      <c r="H22" s="64">
        <v>0</v>
      </c>
      <c r="I22" s="64">
        <v>0</v>
      </c>
      <c r="J22" s="64">
        <v>0</v>
      </c>
      <c r="K22" s="64">
        <v>0</v>
      </c>
      <c r="L22" s="64">
        <v>0</v>
      </c>
    </row>
    <row r="23" spans="1:18">
      <c r="A23" s="300"/>
      <c r="B23" s="300"/>
      <c r="C23" s="32" t="s">
        <v>2</v>
      </c>
      <c r="D23" s="89">
        <f t="shared" si="2"/>
        <v>0</v>
      </c>
      <c r="E23" s="64">
        <v>0</v>
      </c>
      <c r="F23" s="64">
        <v>0</v>
      </c>
      <c r="G23" s="64">
        <v>0</v>
      </c>
      <c r="H23" s="64">
        <v>0</v>
      </c>
      <c r="I23" s="64">
        <v>0</v>
      </c>
      <c r="J23" s="64">
        <v>0</v>
      </c>
      <c r="K23" s="64">
        <v>0</v>
      </c>
      <c r="L23" s="64">
        <v>0</v>
      </c>
    </row>
    <row r="24" spans="1:18">
      <c r="A24" s="300"/>
      <c r="B24" s="300"/>
      <c r="C24" s="32" t="s">
        <v>3</v>
      </c>
      <c r="D24" s="89">
        <f t="shared" si="2"/>
        <v>57196.80000000001</v>
      </c>
      <c r="E24" s="64">
        <v>8989.6</v>
      </c>
      <c r="F24" s="64">
        <v>7504.0999999999995</v>
      </c>
      <c r="G24" s="64">
        <v>16473.900000000001</v>
      </c>
      <c r="H24" s="64">
        <v>8931.3000000000011</v>
      </c>
      <c r="I24" s="64">
        <v>7593.4</v>
      </c>
      <c r="J24" s="64">
        <v>7396</v>
      </c>
      <c r="K24" s="225">
        <v>308.5</v>
      </c>
      <c r="L24" s="195">
        <v>0</v>
      </c>
    </row>
    <row r="25" spans="1:18" ht="15.75" thickBot="1">
      <c r="A25" s="300"/>
      <c r="B25" s="300"/>
      <c r="C25" s="32" t="s">
        <v>9</v>
      </c>
      <c r="D25" s="89">
        <f t="shared" si="2"/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N25" s="65"/>
      <c r="O25" s="65"/>
      <c r="P25" s="65"/>
      <c r="Q25" s="65"/>
      <c r="R25" s="65"/>
    </row>
    <row r="26" spans="1:18" ht="15" customHeight="1">
      <c r="A26" s="306" t="s">
        <v>19</v>
      </c>
      <c r="B26" s="309" t="s">
        <v>30</v>
      </c>
      <c r="C26" s="36" t="s">
        <v>8</v>
      </c>
      <c r="D26" s="136">
        <f t="shared" si="2"/>
        <v>9620.9000000000015</v>
      </c>
      <c r="E26" s="97">
        <f>E27+E28+E29+E30</f>
        <v>529.30000000000007</v>
      </c>
      <c r="F26" s="98">
        <f t="shared" ref="F26:J26" si="10">F27+F28+F29+F30</f>
        <v>574.70000000000005</v>
      </c>
      <c r="G26" s="98">
        <f t="shared" si="10"/>
        <v>1142.0999999999999</v>
      </c>
      <c r="H26" s="98">
        <f t="shared" si="10"/>
        <v>1269.2</v>
      </c>
      <c r="I26" s="98">
        <f t="shared" si="10"/>
        <v>1455.1000000000001</v>
      </c>
      <c r="J26" s="99">
        <f t="shared" si="10"/>
        <v>1534.5</v>
      </c>
      <c r="K26" s="99">
        <f t="shared" ref="K26:L26" si="11">K27+K28+K29+K30</f>
        <v>1549.5</v>
      </c>
      <c r="L26" s="99">
        <f t="shared" si="11"/>
        <v>1566.5</v>
      </c>
    </row>
    <row r="27" spans="1:18" ht="17.25" customHeight="1">
      <c r="A27" s="307"/>
      <c r="B27" s="310"/>
      <c r="C27" s="29" t="s">
        <v>1</v>
      </c>
      <c r="D27" s="136">
        <f t="shared" si="2"/>
        <v>0</v>
      </c>
      <c r="E27" s="100">
        <f>E32+E37</f>
        <v>0</v>
      </c>
      <c r="F27" s="101">
        <f t="shared" ref="F27:J30" si="12">F32+F37</f>
        <v>0</v>
      </c>
      <c r="G27" s="101">
        <f t="shared" si="12"/>
        <v>0</v>
      </c>
      <c r="H27" s="101">
        <f t="shared" si="12"/>
        <v>0</v>
      </c>
      <c r="I27" s="101">
        <f t="shared" si="12"/>
        <v>0</v>
      </c>
      <c r="J27" s="102">
        <f t="shared" si="12"/>
        <v>0</v>
      </c>
      <c r="K27" s="102">
        <f t="shared" ref="K27:L27" si="13">K32+K37</f>
        <v>0</v>
      </c>
      <c r="L27" s="102">
        <f t="shared" si="13"/>
        <v>0</v>
      </c>
    </row>
    <row r="28" spans="1:18" ht="18.75" customHeight="1">
      <c r="A28" s="307"/>
      <c r="B28" s="310"/>
      <c r="C28" s="29" t="s">
        <v>2</v>
      </c>
      <c r="D28" s="136">
        <f t="shared" si="2"/>
        <v>0</v>
      </c>
      <c r="E28" s="100">
        <f>E33+E38</f>
        <v>0</v>
      </c>
      <c r="F28" s="101">
        <f t="shared" si="12"/>
        <v>0</v>
      </c>
      <c r="G28" s="101">
        <f t="shared" si="12"/>
        <v>0</v>
      </c>
      <c r="H28" s="101">
        <f t="shared" si="12"/>
        <v>0</v>
      </c>
      <c r="I28" s="101">
        <f t="shared" si="12"/>
        <v>0</v>
      </c>
      <c r="J28" s="102">
        <f t="shared" si="12"/>
        <v>0</v>
      </c>
      <c r="K28" s="102">
        <f t="shared" ref="K28:L28" si="14">K33+K38</f>
        <v>0</v>
      </c>
      <c r="L28" s="102">
        <f t="shared" si="14"/>
        <v>0</v>
      </c>
    </row>
    <row r="29" spans="1:18" ht="19.5" customHeight="1">
      <c r="A29" s="307"/>
      <c r="B29" s="310"/>
      <c r="C29" s="29" t="s">
        <v>3</v>
      </c>
      <c r="D29" s="136">
        <f t="shared" si="2"/>
        <v>9620.9000000000015</v>
      </c>
      <c r="E29" s="100">
        <f>E34+E39</f>
        <v>529.30000000000007</v>
      </c>
      <c r="F29" s="101">
        <f t="shared" si="12"/>
        <v>574.70000000000005</v>
      </c>
      <c r="G29" s="101">
        <f t="shared" si="12"/>
        <v>1142.0999999999999</v>
      </c>
      <c r="H29" s="101">
        <f t="shared" si="12"/>
        <v>1269.2</v>
      </c>
      <c r="I29" s="101">
        <f t="shared" si="12"/>
        <v>1455.1000000000001</v>
      </c>
      <c r="J29" s="102">
        <f t="shared" si="12"/>
        <v>1534.5</v>
      </c>
      <c r="K29" s="102">
        <f t="shared" ref="K29:L29" si="15">K34+K39</f>
        <v>1549.5</v>
      </c>
      <c r="L29" s="102">
        <f t="shared" si="15"/>
        <v>1566.5</v>
      </c>
    </row>
    <row r="30" spans="1:18" ht="18.75" customHeight="1" thickBot="1">
      <c r="A30" s="308"/>
      <c r="B30" s="311"/>
      <c r="C30" s="37" t="s">
        <v>9</v>
      </c>
      <c r="D30" s="136">
        <f t="shared" si="2"/>
        <v>0</v>
      </c>
      <c r="E30" s="103">
        <f>E35+E40</f>
        <v>0</v>
      </c>
      <c r="F30" s="104">
        <f t="shared" si="12"/>
        <v>0</v>
      </c>
      <c r="G30" s="104">
        <f t="shared" si="12"/>
        <v>0</v>
      </c>
      <c r="H30" s="104">
        <f t="shared" si="12"/>
        <v>0</v>
      </c>
      <c r="I30" s="104">
        <f t="shared" si="12"/>
        <v>0</v>
      </c>
      <c r="J30" s="105">
        <f t="shared" si="12"/>
        <v>0</v>
      </c>
      <c r="K30" s="105">
        <f t="shared" ref="K30:L30" si="16">K35+K40</f>
        <v>0</v>
      </c>
      <c r="L30" s="105">
        <f t="shared" si="16"/>
        <v>0</v>
      </c>
    </row>
    <row r="31" spans="1:18">
      <c r="A31" s="288" t="s">
        <v>14</v>
      </c>
      <c r="B31" s="288" t="s">
        <v>31</v>
      </c>
      <c r="C31" s="34" t="s">
        <v>8</v>
      </c>
      <c r="D31" s="136">
        <f t="shared" si="2"/>
        <v>9542.7999999999993</v>
      </c>
      <c r="E31" s="91">
        <f>E32+E33+E34+E35</f>
        <v>508.6</v>
      </c>
      <c r="F31" s="92">
        <f t="shared" ref="F31:L31" si="17">F32+F33+F34+F35</f>
        <v>568.1</v>
      </c>
      <c r="G31" s="92">
        <f t="shared" si="17"/>
        <v>1135.0999999999999</v>
      </c>
      <c r="H31" s="92">
        <f t="shared" si="17"/>
        <v>1258.3</v>
      </c>
      <c r="I31" s="92">
        <f t="shared" si="17"/>
        <v>1447.7</v>
      </c>
      <c r="J31" s="77">
        <f t="shared" si="17"/>
        <v>1526</v>
      </c>
      <c r="K31" s="77">
        <f t="shared" si="17"/>
        <v>1541</v>
      </c>
      <c r="L31" s="77">
        <f t="shared" si="17"/>
        <v>1558</v>
      </c>
      <c r="O31" s="88"/>
    </row>
    <row r="32" spans="1:18" ht="14.25" customHeight="1">
      <c r="A32" s="288"/>
      <c r="B32" s="304"/>
      <c r="C32" s="32" t="s">
        <v>1</v>
      </c>
      <c r="D32" s="136">
        <f t="shared" si="2"/>
        <v>0</v>
      </c>
      <c r="E32" s="64">
        <v>0</v>
      </c>
      <c r="F32" s="94">
        <v>0</v>
      </c>
      <c r="G32" s="94">
        <v>0</v>
      </c>
      <c r="H32" s="94">
        <v>0</v>
      </c>
      <c r="I32" s="94">
        <v>0</v>
      </c>
      <c r="J32" s="95">
        <v>0</v>
      </c>
      <c r="K32" s="126">
        <v>0</v>
      </c>
      <c r="L32" s="195">
        <v>0</v>
      </c>
    </row>
    <row r="33" spans="1:12" ht="15.75" customHeight="1">
      <c r="A33" s="288"/>
      <c r="B33" s="304"/>
      <c r="C33" s="32" t="s">
        <v>2</v>
      </c>
      <c r="D33" s="136">
        <f t="shared" si="2"/>
        <v>0</v>
      </c>
      <c r="E33" s="64">
        <v>0</v>
      </c>
      <c r="F33" s="94">
        <v>0</v>
      </c>
      <c r="G33" s="94">
        <v>0</v>
      </c>
      <c r="H33" s="94">
        <v>0</v>
      </c>
      <c r="I33" s="94">
        <v>0</v>
      </c>
      <c r="J33" s="95">
        <v>0</v>
      </c>
      <c r="K33" s="126">
        <v>0</v>
      </c>
      <c r="L33" s="195">
        <v>0</v>
      </c>
    </row>
    <row r="34" spans="1:12" ht="15.75" customHeight="1">
      <c r="A34" s="288"/>
      <c r="B34" s="304"/>
      <c r="C34" s="32" t="s">
        <v>3</v>
      </c>
      <c r="D34" s="136">
        <f t="shared" si="2"/>
        <v>9542.7999999999993</v>
      </c>
      <c r="E34" s="64">
        <v>508.6</v>
      </c>
      <c r="F34" s="94">
        <v>568.1</v>
      </c>
      <c r="G34" s="64">
        <v>1135.0999999999999</v>
      </c>
      <c r="H34" s="94">
        <v>1258.3</v>
      </c>
      <c r="I34" s="94">
        <v>1447.7</v>
      </c>
      <c r="J34" s="95">
        <v>1526</v>
      </c>
      <c r="K34" s="126">
        <v>1541</v>
      </c>
      <c r="L34" s="195">
        <v>1558</v>
      </c>
    </row>
    <row r="35" spans="1:12" ht="17.25" customHeight="1" thickBot="1">
      <c r="A35" s="289"/>
      <c r="B35" s="305"/>
      <c r="C35" s="33" t="s">
        <v>9</v>
      </c>
      <c r="D35" s="136">
        <f t="shared" si="2"/>
        <v>0</v>
      </c>
      <c r="E35" s="96">
        <v>0</v>
      </c>
      <c r="F35" s="106">
        <v>0</v>
      </c>
      <c r="G35" s="106">
        <v>0</v>
      </c>
      <c r="H35" s="106">
        <v>0</v>
      </c>
      <c r="I35" s="106">
        <v>0</v>
      </c>
      <c r="J35" s="107">
        <v>0</v>
      </c>
      <c r="K35" s="128">
        <v>0</v>
      </c>
      <c r="L35" s="210">
        <v>0</v>
      </c>
    </row>
    <row r="36" spans="1:12">
      <c r="A36" s="287" t="s">
        <v>15</v>
      </c>
      <c r="B36" s="287" t="s">
        <v>29</v>
      </c>
      <c r="C36" s="35" t="s">
        <v>8</v>
      </c>
      <c r="D36" s="136">
        <f t="shared" si="2"/>
        <v>78.099999999999994</v>
      </c>
      <c r="E36" s="91">
        <f>E37+E38+E39+E40</f>
        <v>20.7</v>
      </c>
      <c r="F36" s="92">
        <f t="shared" ref="F36:L36" si="18">F37+F38+F39+F40</f>
        <v>6.6</v>
      </c>
      <c r="G36" s="92">
        <f t="shared" si="18"/>
        <v>7</v>
      </c>
      <c r="H36" s="92">
        <f t="shared" si="18"/>
        <v>10.9</v>
      </c>
      <c r="I36" s="92">
        <f t="shared" si="18"/>
        <v>7.4</v>
      </c>
      <c r="J36" s="77">
        <f t="shared" si="18"/>
        <v>8.5</v>
      </c>
      <c r="K36" s="77">
        <f t="shared" si="18"/>
        <v>8.5</v>
      </c>
      <c r="L36" s="77">
        <f t="shared" si="18"/>
        <v>8.5</v>
      </c>
    </row>
    <row r="37" spans="1:12" ht="15" customHeight="1">
      <c r="A37" s="288"/>
      <c r="B37" s="288"/>
      <c r="C37" s="32" t="s">
        <v>1</v>
      </c>
      <c r="D37" s="136">
        <f t="shared" si="2"/>
        <v>0</v>
      </c>
      <c r="E37" s="64">
        <v>0</v>
      </c>
      <c r="F37" s="94">
        <v>0</v>
      </c>
      <c r="G37" s="94">
        <v>0</v>
      </c>
      <c r="H37" s="94">
        <v>0</v>
      </c>
      <c r="I37" s="94">
        <v>0</v>
      </c>
      <c r="J37" s="95">
        <v>0</v>
      </c>
      <c r="K37" s="126">
        <v>0</v>
      </c>
      <c r="L37" s="195">
        <v>0</v>
      </c>
    </row>
    <row r="38" spans="1:12" ht="17.25" customHeight="1">
      <c r="A38" s="288"/>
      <c r="B38" s="288"/>
      <c r="C38" s="32" t="s">
        <v>2</v>
      </c>
      <c r="D38" s="136">
        <f t="shared" si="2"/>
        <v>0</v>
      </c>
      <c r="E38" s="64">
        <v>0</v>
      </c>
      <c r="F38" s="94">
        <v>0</v>
      </c>
      <c r="G38" s="94">
        <v>0</v>
      </c>
      <c r="H38" s="94">
        <v>0</v>
      </c>
      <c r="I38" s="94">
        <v>0</v>
      </c>
      <c r="J38" s="95">
        <v>0</v>
      </c>
      <c r="K38" s="126">
        <v>0</v>
      </c>
      <c r="L38" s="195">
        <v>0</v>
      </c>
    </row>
    <row r="39" spans="1:12" ht="17.25" customHeight="1">
      <c r="A39" s="288"/>
      <c r="B39" s="288"/>
      <c r="C39" s="32" t="s">
        <v>3</v>
      </c>
      <c r="D39" s="136">
        <f t="shared" si="2"/>
        <v>78.099999999999994</v>
      </c>
      <c r="E39" s="64">
        <v>20.7</v>
      </c>
      <c r="F39" s="94">
        <v>6.6</v>
      </c>
      <c r="G39" s="94">
        <v>7</v>
      </c>
      <c r="H39" s="94">
        <v>10.9</v>
      </c>
      <c r="I39" s="94">
        <v>7.4</v>
      </c>
      <c r="J39" s="95">
        <v>8.5</v>
      </c>
      <c r="K39" s="126">
        <v>8.5</v>
      </c>
      <c r="L39" s="195">
        <v>8.5</v>
      </c>
    </row>
    <row r="40" spans="1:12" ht="16.5" customHeight="1" thickBot="1">
      <c r="A40" s="289"/>
      <c r="B40" s="289"/>
      <c r="C40" s="33" t="s">
        <v>9</v>
      </c>
      <c r="D40" s="136">
        <f t="shared" si="2"/>
        <v>0</v>
      </c>
      <c r="E40" s="96">
        <v>0</v>
      </c>
      <c r="F40" s="106">
        <v>0</v>
      </c>
      <c r="G40" s="106">
        <v>0</v>
      </c>
      <c r="H40" s="106">
        <v>0</v>
      </c>
      <c r="I40" s="106">
        <v>0</v>
      </c>
      <c r="J40" s="107">
        <v>0</v>
      </c>
      <c r="K40" s="128">
        <v>0</v>
      </c>
      <c r="L40" s="210">
        <v>0</v>
      </c>
    </row>
    <row r="41" spans="1:12" ht="15.75" customHeight="1">
      <c r="A41" s="290" t="s">
        <v>21</v>
      </c>
      <c r="B41" s="302" t="s">
        <v>32</v>
      </c>
      <c r="C41" s="28" t="s">
        <v>8</v>
      </c>
      <c r="D41" s="136">
        <f t="shared" si="2"/>
        <v>168517</v>
      </c>
      <c r="E41" s="97">
        <f>E42+E43+E44+E45</f>
        <v>11430.199999999999</v>
      </c>
      <c r="F41" s="98">
        <f t="shared" ref="F41:J41" si="19">F42+F43+F44+F45</f>
        <v>11241.4</v>
      </c>
      <c r="G41" s="98">
        <f t="shared" si="19"/>
        <v>13338.1</v>
      </c>
      <c r="H41" s="98">
        <f t="shared" si="19"/>
        <v>19533.8</v>
      </c>
      <c r="I41" s="98">
        <f t="shared" si="19"/>
        <v>28165</v>
      </c>
      <c r="J41" s="99">
        <f t="shared" si="19"/>
        <v>33048</v>
      </c>
      <c r="K41" s="99">
        <f t="shared" ref="K41:L41" si="20">K42+K43+K44+K45</f>
        <v>26590</v>
      </c>
      <c r="L41" s="99">
        <f t="shared" si="20"/>
        <v>25170.5</v>
      </c>
    </row>
    <row r="42" spans="1:12" ht="18" customHeight="1">
      <c r="A42" s="291"/>
      <c r="B42" s="293"/>
      <c r="C42" s="38" t="s">
        <v>1</v>
      </c>
      <c r="D42" s="136">
        <f t="shared" si="2"/>
        <v>0</v>
      </c>
      <c r="E42" s="100">
        <f>E47+E52</f>
        <v>0</v>
      </c>
      <c r="F42" s="101">
        <f t="shared" ref="F42:J42" si="21">F47+F52</f>
        <v>0</v>
      </c>
      <c r="G42" s="101">
        <f t="shared" si="21"/>
        <v>0</v>
      </c>
      <c r="H42" s="101">
        <f t="shared" si="21"/>
        <v>0</v>
      </c>
      <c r="I42" s="101">
        <f t="shared" si="21"/>
        <v>0</v>
      </c>
      <c r="J42" s="102">
        <f t="shared" si="21"/>
        <v>0</v>
      </c>
      <c r="K42" s="102">
        <f t="shared" ref="K42:L42" si="22">K47+K52</f>
        <v>0</v>
      </c>
      <c r="L42" s="102">
        <f t="shared" si="22"/>
        <v>0</v>
      </c>
    </row>
    <row r="43" spans="1:12" ht="15" customHeight="1">
      <c r="A43" s="291"/>
      <c r="B43" s="293"/>
      <c r="C43" s="38" t="s">
        <v>2</v>
      </c>
      <c r="D43" s="136">
        <f t="shared" si="2"/>
        <v>0</v>
      </c>
      <c r="E43" s="100">
        <f t="shared" ref="E43:J45" si="23">E48+E53</f>
        <v>0</v>
      </c>
      <c r="F43" s="101">
        <f t="shared" si="23"/>
        <v>0</v>
      </c>
      <c r="G43" s="101">
        <f t="shared" si="23"/>
        <v>0</v>
      </c>
      <c r="H43" s="101">
        <f t="shared" si="23"/>
        <v>0</v>
      </c>
      <c r="I43" s="101">
        <f t="shared" si="23"/>
        <v>0</v>
      </c>
      <c r="J43" s="102">
        <f t="shared" si="23"/>
        <v>0</v>
      </c>
      <c r="K43" s="102">
        <f t="shared" ref="K43:L43" si="24">K48+K53</f>
        <v>0</v>
      </c>
      <c r="L43" s="102">
        <f t="shared" si="24"/>
        <v>0</v>
      </c>
    </row>
    <row r="44" spans="1:12" ht="18" customHeight="1">
      <c r="A44" s="291"/>
      <c r="B44" s="293"/>
      <c r="C44" s="38" t="s">
        <v>3</v>
      </c>
      <c r="D44" s="136">
        <f t="shared" si="2"/>
        <v>168517</v>
      </c>
      <c r="E44" s="100">
        <f t="shared" si="23"/>
        <v>11430.199999999999</v>
      </c>
      <c r="F44" s="101">
        <f t="shared" si="23"/>
        <v>11241.4</v>
      </c>
      <c r="G44" s="101">
        <f t="shared" si="23"/>
        <v>13338.1</v>
      </c>
      <c r="H44" s="101">
        <f t="shared" si="23"/>
        <v>19533.8</v>
      </c>
      <c r="I44" s="101">
        <f t="shared" si="23"/>
        <v>28165</v>
      </c>
      <c r="J44" s="102">
        <f t="shared" si="23"/>
        <v>33048</v>
      </c>
      <c r="K44" s="102">
        <f t="shared" ref="K44:L44" si="25">K49+K54</f>
        <v>26590</v>
      </c>
      <c r="L44" s="102">
        <f t="shared" si="25"/>
        <v>25170.5</v>
      </c>
    </row>
    <row r="45" spans="1:12" ht="18" customHeight="1" thickBot="1">
      <c r="A45" s="301"/>
      <c r="B45" s="303"/>
      <c r="C45" s="30" t="s">
        <v>9</v>
      </c>
      <c r="D45" s="136">
        <f t="shared" si="2"/>
        <v>0</v>
      </c>
      <c r="E45" s="103">
        <f t="shared" si="23"/>
        <v>0</v>
      </c>
      <c r="F45" s="104">
        <f t="shared" si="23"/>
        <v>0</v>
      </c>
      <c r="G45" s="104">
        <f t="shared" si="23"/>
        <v>0</v>
      </c>
      <c r="H45" s="104">
        <f t="shared" si="23"/>
        <v>0</v>
      </c>
      <c r="I45" s="104">
        <f t="shared" si="23"/>
        <v>0</v>
      </c>
      <c r="J45" s="105">
        <f t="shared" si="23"/>
        <v>0</v>
      </c>
      <c r="K45" s="105">
        <f t="shared" ref="K45:L45" si="26">K50+K55</f>
        <v>0</v>
      </c>
      <c r="L45" s="105">
        <f t="shared" si="26"/>
        <v>0</v>
      </c>
    </row>
    <row r="46" spans="1:12">
      <c r="A46" s="284" t="s">
        <v>14</v>
      </c>
      <c r="B46" s="287" t="s">
        <v>33</v>
      </c>
      <c r="C46" s="34" t="s">
        <v>8</v>
      </c>
      <c r="D46" s="136">
        <f t="shared" si="2"/>
        <v>148247.34</v>
      </c>
      <c r="E46" s="91">
        <f>E47+E48+E49+E50</f>
        <v>10750.9</v>
      </c>
      <c r="F46" s="92">
        <f t="shared" ref="F46:L46" si="27">F47+F48+F49+F50</f>
        <v>10027.1</v>
      </c>
      <c r="G46" s="91">
        <f t="shared" si="27"/>
        <v>12349.6</v>
      </c>
      <c r="H46" s="92">
        <f t="shared" si="27"/>
        <v>16922.34</v>
      </c>
      <c r="I46" s="92">
        <f t="shared" si="27"/>
        <v>22348.9</v>
      </c>
      <c r="J46" s="77">
        <f t="shared" si="27"/>
        <v>26588</v>
      </c>
      <c r="K46" s="77">
        <f t="shared" si="27"/>
        <v>24090</v>
      </c>
      <c r="L46" s="77">
        <f t="shared" si="27"/>
        <v>25170.5</v>
      </c>
    </row>
    <row r="47" spans="1:12">
      <c r="A47" s="285"/>
      <c r="B47" s="288"/>
      <c r="C47" s="32" t="s">
        <v>1</v>
      </c>
      <c r="D47" s="136">
        <f t="shared" si="2"/>
        <v>0</v>
      </c>
      <c r="E47" s="64">
        <v>0</v>
      </c>
      <c r="F47" s="94">
        <v>0</v>
      </c>
      <c r="G47" s="94">
        <v>0</v>
      </c>
      <c r="H47" s="94">
        <v>0</v>
      </c>
      <c r="I47" s="94">
        <v>0</v>
      </c>
      <c r="J47" s="95">
        <v>0</v>
      </c>
      <c r="K47" s="127">
        <v>0</v>
      </c>
      <c r="L47" s="195">
        <v>0</v>
      </c>
    </row>
    <row r="48" spans="1:12" ht="16.5" customHeight="1">
      <c r="A48" s="285"/>
      <c r="B48" s="288"/>
      <c r="C48" s="32" t="s">
        <v>2</v>
      </c>
      <c r="D48" s="136">
        <f t="shared" si="2"/>
        <v>0</v>
      </c>
      <c r="E48" s="64">
        <v>0</v>
      </c>
      <c r="F48" s="94">
        <v>0</v>
      </c>
      <c r="G48" s="94">
        <v>0</v>
      </c>
      <c r="H48" s="94">
        <v>0</v>
      </c>
      <c r="I48" s="94">
        <v>0</v>
      </c>
      <c r="J48" s="95">
        <v>0</v>
      </c>
      <c r="K48" s="127">
        <v>0</v>
      </c>
      <c r="L48" s="195">
        <v>0</v>
      </c>
    </row>
    <row r="49" spans="1:12" ht="15.75" customHeight="1">
      <c r="A49" s="285"/>
      <c r="B49" s="288"/>
      <c r="C49" s="32" t="s">
        <v>3</v>
      </c>
      <c r="D49" s="136">
        <f t="shared" si="2"/>
        <v>148247.34</v>
      </c>
      <c r="E49" s="64">
        <v>10750.9</v>
      </c>
      <c r="F49" s="94">
        <v>10027.1</v>
      </c>
      <c r="G49" s="64">
        <v>12349.6</v>
      </c>
      <c r="H49" s="94">
        <v>16922.34</v>
      </c>
      <c r="I49" s="94">
        <v>22348.9</v>
      </c>
      <c r="J49" s="95">
        <v>26588</v>
      </c>
      <c r="K49" s="127">
        <v>24090</v>
      </c>
      <c r="L49" s="195">
        <v>25170.5</v>
      </c>
    </row>
    <row r="50" spans="1:12" ht="15.75" thickBot="1">
      <c r="A50" s="286"/>
      <c r="B50" s="289"/>
      <c r="C50" s="33" t="s">
        <v>9</v>
      </c>
      <c r="D50" s="136">
        <f t="shared" si="2"/>
        <v>0</v>
      </c>
      <c r="E50" s="96">
        <v>0</v>
      </c>
      <c r="F50" s="106">
        <v>0</v>
      </c>
      <c r="G50" s="96">
        <v>0</v>
      </c>
      <c r="H50" s="106">
        <v>0</v>
      </c>
      <c r="I50" s="106">
        <v>0</v>
      </c>
      <c r="J50" s="107">
        <v>0</v>
      </c>
      <c r="K50" s="218">
        <v>0</v>
      </c>
      <c r="L50" s="210">
        <v>0</v>
      </c>
    </row>
    <row r="51" spans="1:12">
      <c r="A51" s="284" t="s">
        <v>15</v>
      </c>
      <c r="B51" s="287" t="s">
        <v>34</v>
      </c>
      <c r="C51" s="35" t="s">
        <v>8</v>
      </c>
      <c r="D51" s="136">
        <f t="shared" si="2"/>
        <v>20269.66</v>
      </c>
      <c r="E51" s="91">
        <f>E52+E53+E54+E55</f>
        <v>679.3</v>
      </c>
      <c r="F51" s="92">
        <f t="shared" ref="F51:L51" si="28">F52+F53+F54+F55</f>
        <v>1214.3</v>
      </c>
      <c r="G51" s="91">
        <f t="shared" si="28"/>
        <v>988.5</v>
      </c>
      <c r="H51" s="92">
        <f t="shared" si="28"/>
        <v>2611.46</v>
      </c>
      <c r="I51" s="92">
        <f t="shared" si="28"/>
        <v>5816.1</v>
      </c>
      <c r="J51" s="77">
        <f t="shared" si="28"/>
        <v>6460</v>
      </c>
      <c r="K51" s="77">
        <f t="shared" si="28"/>
        <v>2500</v>
      </c>
      <c r="L51" s="77">
        <f t="shared" si="28"/>
        <v>0</v>
      </c>
    </row>
    <row r="52" spans="1:12">
      <c r="A52" s="285"/>
      <c r="B52" s="288"/>
      <c r="C52" s="32" t="s">
        <v>1</v>
      </c>
      <c r="D52" s="136">
        <f t="shared" si="2"/>
        <v>0</v>
      </c>
      <c r="E52" s="64">
        <v>0</v>
      </c>
      <c r="F52" s="94">
        <v>0</v>
      </c>
      <c r="G52" s="64">
        <v>0</v>
      </c>
      <c r="H52" s="94">
        <v>0</v>
      </c>
      <c r="I52" s="94">
        <v>0</v>
      </c>
      <c r="J52" s="95">
        <v>0</v>
      </c>
      <c r="K52" s="127">
        <v>0</v>
      </c>
      <c r="L52" s="195">
        <v>0</v>
      </c>
    </row>
    <row r="53" spans="1:12" ht="12.75" customHeight="1">
      <c r="A53" s="285"/>
      <c r="B53" s="288"/>
      <c r="C53" s="32" t="s">
        <v>2</v>
      </c>
      <c r="D53" s="136">
        <f t="shared" si="2"/>
        <v>0</v>
      </c>
      <c r="E53" s="64">
        <v>0</v>
      </c>
      <c r="F53" s="94">
        <v>0</v>
      </c>
      <c r="G53" s="64">
        <v>0</v>
      </c>
      <c r="H53" s="94">
        <v>0</v>
      </c>
      <c r="I53" s="94">
        <v>0</v>
      </c>
      <c r="J53" s="95">
        <v>0</v>
      </c>
      <c r="K53" s="127">
        <v>0</v>
      </c>
      <c r="L53" s="195">
        <v>0</v>
      </c>
    </row>
    <row r="54" spans="1:12" ht="13.5" customHeight="1">
      <c r="A54" s="285"/>
      <c r="B54" s="288"/>
      <c r="C54" s="32" t="s">
        <v>3</v>
      </c>
      <c r="D54" s="136">
        <f t="shared" si="2"/>
        <v>20269.66</v>
      </c>
      <c r="E54" s="64">
        <v>679.3</v>
      </c>
      <c r="F54" s="94">
        <v>1214.3</v>
      </c>
      <c r="G54" s="64">
        <v>988.5</v>
      </c>
      <c r="H54" s="94">
        <v>2611.46</v>
      </c>
      <c r="I54" s="94">
        <v>5816.1</v>
      </c>
      <c r="J54" s="95">
        <v>6460</v>
      </c>
      <c r="K54" s="127">
        <v>2500</v>
      </c>
      <c r="L54" s="195">
        <v>0</v>
      </c>
    </row>
    <row r="55" spans="1:12" ht="15.75" thickBot="1">
      <c r="A55" s="286"/>
      <c r="B55" s="289"/>
      <c r="C55" s="33" t="s">
        <v>9</v>
      </c>
      <c r="D55" s="136">
        <f t="shared" si="2"/>
        <v>0</v>
      </c>
      <c r="E55" s="96">
        <v>0</v>
      </c>
      <c r="F55" s="106">
        <v>0</v>
      </c>
      <c r="G55" s="106">
        <v>0</v>
      </c>
      <c r="H55" s="106">
        <v>0</v>
      </c>
      <c r="I55" s="106">
        <v>0</v>
      </c>
      <c r="J55" s="107">
        <v>0</v>
      </c>
      <c r="K55" s="127">
        <v>0</v>
      </c>
      <c r="L55" s="210">
        <v>0</v>
      </c>
    </row>
    <row r="56" spans="1:12">
      <c r="A56" s="290" t="s">
        <v>45</v>
      </c>
      <c r="B56" s="292" t="s">
        <v>44</v>
      </c>
      <c r="C56" s="29" t="s">
        <v>8</v>
      </c>
      <c r="D56" s="136">
        <f t="shared" si="2"/>
        <v>350.2</v>
      </c>
      <c r="E56" s="109">
        <f>E57+E58+E59+E60</f>
        <v>0</v>
      </c>
      <c r="F56" s="110">
        <f t="shared" ref="F56:J56" si="29">F57+F58+F59+F60</f>
        <v>36.700000000000003</v>
      </c>
      <c r="G56" s="110">
        <f t="shared" si="29"/>
        <v>14.1</v>
      </c>
      <c r="H56" s="110">
        <f t="shared" si="29"/>
        <v>249.4</v>
      </c>
      <c r="I56" s="110">
        <f t="shared" si="29"/>
        <v>0</v>
      </c>
      <c r="J56" s="111">
        <f t="shared" si="29"/>
        <v>50</v>
      </c>
      <c r="K56" s="111">
        <f t="shared" ref="K56:L56" si="30">K57+K58+K59+K60</f>
        <v>0</v>
      </c>
      <c r="L56" s="111">
        <f t="shared" si="30"/>
        <v>0</v>
      </c>
    </row>
    <row r="57" spans="1:12">
      <c r="A57" s="291"/>
      <c r="B57" s="293"/>
      <c r="C57" s="38" t="s">
        <v>1</v>
      </c>
      <c r="D57" s="136">
        <f t="shared" si="2"/>
        <v>0</v>
      </c>
      <c r="E57" s="100">
        <f>E62+E67</f>
        <v>0</v>
      </c>
      <c r="F57" s="101">
        <f t="shared" ref="F57:J57" si="31">F62+F67</f>
        <v>0</v>
      </c>
      <c r="G57" s="101">
        <f t="shared" si="31"/>
        <v>0</v>
      </c>
      <c r="H57" s="101">
        <f t="shared" si="31"/>
        <v>0</v>
      </c>
      <c r="I57" s="101">
        <f t="shared" si="31"/>
        <v>0</v>
      </c>
      <c r="J57" s="102">
        <f t="shared" si="31"/>
        <v>0</v>
      </c>
      <c r="K57" s="102">
        <f t="shared" ref="K57:L57" si="32">K62+K67</f>
        <v>0</v>
      </c>
      <c r="L57" s="102">
        <f t="shared" si="32"/>
        <v>0</v>
      </c>
    </row>
    <row r="58" spans="1:12">
      <c r="A58" s="291"/>
      <c r="B58" s="293"/>
      <c r="C58" s="38" t="s">
        <v>2</v>
      </c>
      <c r="D58" s="136">
        <f t="shared" si="2"/>
        <v>0</v>
      </c>
      <c r="E58" s="100">
        <f>E63+E68</f>
        <v>0</v>
      </c>
      <c r="F58" s="101">
        <f t="shared" ref="F58:J58" si="33">F63+F68</f>
        <v>0</v>
      </c>
      <c r="G58" s="101">
        <f t="shared" si="33"/>
        <v>0</v>
      </c>
      <c r="H58" s="101">
        <f t="shared" si="33"/>
        <v>0</v>
      </c>
      <c r="I58" s="101">
        <f t="shared" si="33"/>
        <v>0</v>
      </c>
      <c r="J58" s="102">
        <f t="shared" si="33"/>
        <v>0</v>
      </c>
      <c r="K58" s="102">
        <f t="shared" ref="K58:L58" si="34">K63+K68</f>
        <v>0</v>
      </c>
      <c r="L58" s="102">
        <f t="shared" si="34"/>
        <v>0</v>
      </c>
    </row>
    <row r="59" spans="1:12">
      <c r="A59" s="291"/>
      <c r="B59" s="293"/>
      <c r="C59" s="38" t="s">
        <v>3</v>
      </c>
      <c r="D59" s="136">
        <f t="shared" si="2"/>
        <v>350.2</v>
      </c>
      <c r="E59" s="100">
        <f>E64+E69</f>
        <v>0</v>
      </c>
      <c r="F59" s="101">
        <f t="shared" ref="F59:J59" si="35">F64+F69</f>
        <v>36.700000000000003</v>
      </c>
      <c r="G59" s="101">
        <f t="shared" si="35"/>
        <v>14.1</v>
      </c>
      <c r="H59" s="101">
        <f t="shared" si="35"/>
        <v>249.4</v>
      </c>
      <c r="I59" s="101">
        <f t="shared" si="35"/>
        <v>0</v>
      </c>
      <c r="J59" s="102">
        <f t="shared" si="35"/>
        <v>50</v>
      </c>
      <c r="K59" s="102">
        <f t="shared" ref="K59:L59" si="36">K64+K69</f>
        <v>0</v>
      </c>
      <c r="L59" s="102">
        <f t="shared" si="36"/>
        <v>0</v>
      </c>
    </row>
    <row r="60" spans="1:12" ht="15.75" thickBot="1">
      <c r="A60" s="291"/>
      <c r="B60" s="293"/>
      <c r="C60" s="73" t="s">
        <v>9</v>
      </c>
      <c r="D60" s="136">
        <f t="shared" si="2"/>
        <v>0</v>
      </c>
      <c r="E60" s="112">
        <f>E65+E70</f>
        <v>0</v>
      </c>
      <c r="F60" s="113">
        <f t="shared" ref="F60:J60" si="37">F65+F70</f>
        <v>0</v>
      </c>
      <c r="G60" s="113">
        <f t="shared" si="37"/>
        <v>0</v>
      </c>
      <c r="H60" s="113">
        <f t="shared" si="37"/>
        <v>0</v>
      </c>
      <c r="I60" s="113">
        <f t="shared" si="37"/>
        <v>0</v>
      </c>
      <c r="J60" s="114">
        <f t="shared" si="37"/>
        <v>0</v>
      </c>
      <c r="K60" s="114">
        <f t="shared" ref="K60:L60" si="38">K65+K70</f>
        <v>0</v>
      </c>
      <c r="L60" s="105">
        <f t="shared" si="38"/>
        <v>0</v>
      </c>
    </row>
    <row r="61" spans="1:12">
      <c r="A61" s="275" t="s">
        <v>14</v>
      </c>
      <c r="B61" s="278" t="s">
        <v>46</v>
      </c>
      <c r="C61" s="31" t="s">
        <v>8</v>
      </c>
      <c r="D61" s="136">
        <f t="shared" ref="D61:D75" si="39">E61+F61+G61+H61+I61+J61+K61+L61</f>
        <v>350.2</v>
      </c>
      <c r="E61" s="214">
        <f>E62+E63+E64+E65</f>
        <v>0</v>
      </c>
      <c r="F61" s="216">
        <f t="shared" ref="F61:L61" si="40">F62+F63+F64+F65</f>
        <v>36.700000000000003</v>
      </c>
      <c r="G61" s="216">
        <f t="shared" si="40"/>
        <v>14.1</v>
      </c>
      <c r="H61" s="216">
        <f t="shared" si="40"/>
        <v>249.4</v>
      </c>
      <c r="I61" s="216">
        <f t="shared" si="40"/>
        <v>0</v>
      </c>
      <c r="J61" s="217">
        <f t="shared" si="40"/>
        <v>50</v>
      </c>
      <c r="K61" s="217">
        <f t="shared" si="40"/>
        <v>0</v>
      </c>
      <c r="L61" s="217">
        <f t="shared" si="40"/>
        <v>0</v>
      </c>
    </row>
    <row r="62" spans="1:12">
      <c r="A62" s="276"/>
      <c r="B62" s="279"/>
      <c r="C62" s="32" t="s">
        <v>1</v>
      </c>
      <c r="D62" s="136">
        <f t="shared" si="39"/>
        <v>0</v>
      </c>
      <c r="E62" s="64">
        <v>0</v>
      </c>
      <c r="F62" s="94">
        <v>0</v>
      </c>
      <c r="G62" s="94">
        <v>0</v>
      </c>
      <c r="H62" s="94">
        <v>0</v>
      </c>
      <c r="I62" s="94">
        <v>0</v>
      </c>
      <c r="J62" s="95">
        <v>0</v>
      </c>
      <c r="K62" s="127">
        <v>0</v>
      </c>
      <c r="L62" s="157">
        <v>0</v>
      </c>
    </row>
    <row r="63" spans="1:12">
      <c r="A63" s="276"/>
      <c r="B63" s="279"/>
      <c r="C63" s="32" t="s">
        <v>2</v>
      </c>
      <c r="D63" s="136">
        <f t="shared" si="39"/>
        <v>0</v>
      </c>
      <c r="E63" s="64">
        <v>0</v>
      </c>
      <c r="F63" s="94">
        <v>0</v>
      </c>
      <c r="G63" s="94">
        <v>0</v>
      </c>
      <c r="H63" s="94">
        <v>0</v>
      </c>
      <c r="I63" s="94">
        <v>0</v>
      </c>
      <c r="J63" s="95">
        <v>0</v>
      </c>
      <c r="K63" s="127">
        <v>0</v>
      </c>
      <c r="L63" s="157">
        <v>0</v>
      </c>
    </row>
    <row r="64" spans="1:12">
      <c r="A64" s="276"/>
      <c r="B64" s="279"/>
      <c r="C64" s="32" t="s">
        <v>3</v>
      </c>
      <c r="D64" s="136">
        <f t="shared" si="39"/>
        <v>350.2</v>
      </c>
      <c r="E64" s="64">
        <v>0</v>
      </c>
      <c r="F64" s="94">
        <v>36.700000000000003</v>
      </c>
      <c r="G64" s="64">
        <v>14.1</v>
      </c>
      <c r="H64" s="94">
        <v>249.4</v>
      </c>
      <c r="I64" s="94">
        <v>0</v>
      </c>
      <c r="J64" s="95">
        <v>50</v>
      </c>
      <c r="K64" s="127">
        <v>0</v>
      </c>
      <c r="L64" s="157">
        <v>0</v>
      </c>
    </row>
    <row r="65" spans="1:12" ht="15.75" thickBot="1">
      <c r="A65" s="277"/>
      <c r="B65" s="280"/>
      <c r="C65" s="33" t="s">
        <v>9</v>
      </c>
      <c r="D65" s="136">
        <f t="shared" si="39"/>
        <v>0</v>
      </c>
      <c r="E65" s="96">
        <v>0</v>
      </c>
      <c r="F65" s="106">
        <v>0</v>
      </c>
      <c r="G65" s="106">
        <v>0</v>
      </c>
      <c r="H65" s="106">
        <v>0</v>
      </c>
      <c r="I65" s="106">
        <v>0</v>
      </c>
      <c r="J65" s="107">
        <v>0</v>
      </c>
      <c r="K65" s="127">
        <v>0</v>
      </c>
      <c r="L65" s="158">
        <v>0</v>
      </c>
    </row>
    <row r="66" spans="1:12" ht="12.75" customHeight="1">
      <c r="A66" s="275" t="s">
        <v>15</v>
      </c>
      <c r="B66" s="278" t="s">
        <v>47</v>
      </c>
      <c r="C66" s="31" t="s">
        <v>8</v>
      </c>
      <c r="D66" s="136">
        <f t="shared" si="39"/>
        <v>0</v>
      </c>
      <c r="E66" s="214">
        <f>E67+E68+E69+E70</f>
        <v>0</v>
      </c>
      <c r="F66" s="214">
        <f t="shared" ref="F66:L66" si="41">F67+F68+F69+F70</f>
        <v>0</v>
      </c>
      <c r="G66" s="214">
        <f t="shared" si="41"/>
        <v>0</v>
      </c>
      <c r="H66" s="214">
        <f t="shared" si="41"/>
        <v>0</v>
      </c>
      <c r="I66" s="214">
        <f t="shared" si="41"/>
        <v>0</v>
      </c>
      <c r="J66" s="215">
        <f t="shared" si="41"/>
        <v>0</v>
      </c>
      <c r="K66" s="215">
        <f t="shared" si="41"/>
        <v>0</v>
      </c>
      <c r="L66" s="215">
        <f t="shared" si="41"/>
        <v>0</v>
      </c>
    </row>
    <row r="67" spans="1:12">
      <c r="A67" s="276"/>
      <c r="B67" s="279"/>
      <c r="C67" s="32" t="s">
        <v>1</v>
      </c>
      <c r="D67" s="136">
        <f t="shared" si="39"/>
        <v>0</v>
      </c>
      <c r="E67" s="64">
        <v>0</v>
      </c>
      <c r="F67" s="94">
        <v>0</v>
      </c>
      <c r="G67" s="94">
        <v>0</v>
      </c>
      <c r="H67" s="94">
        <v>0</v>
      </c>
      <c r="I67" s="94">
        <v>0</v>
      </c>
      <c r="J67" s="95">
        <v>0</v>
      </c>
      <c r="K67" s="127">
        <v>0</v>
      </c>
      <c r="L67" s="157">
        <v>0</v>
      </c>
    </row>
    <row r="68" spans="1:12">
      <c r="A68" s="276"/>
      <c r="B68" s="279"/>
      <c r="C68" s="32" t="s">
        <v>2</v>
      </c>
      <c r="D68" s="136">
        <f t="shared" si="39"/>
        <v>0</v>
      </c>
      <c r="E68" s="64">
        <v>0</v>
      </c>
      <c r="F68" s="94">
        <v>0</v>
      </c>
      <c r="G68" s="94">
        <v>0</v>
      </c>
      <c r="H68" s="94">
        <v>0</v>
      </c>
      <c r="I68" s="94">
        <v>0</v>
      </c>
      <c r="J68" s="95">
        <v>0</v>
      </c>
      <c r="K68" s="127">
        <v>0</v>
      </c>
      <c r="L68" s="157">
        <v>0</v>
      </c>
    </row>
    <row r="69" spans="1:12">
      <c r="A69" s="276"/>
      <c r="B69" s="279"/>
      <c r="C69" s="32" t="s">
        <v>3</v>
      </c>
      <c r="D69" s="136">
        <f t="shared" si="39"/>
        <v>0</v>
      </c>
      <c r="E69" s="64">
        <v>0</v>
      </c>
      <c r="F69" s="94">
        <v>0</v>
      </c>
      <c r="G69" s="94">
        <v>0</v>
      </c>
      <c r="H69" s="94">
        <v>0</v>
      </c>
      <c r="I69" s="94">
        <v>0</v>
      </c>
      <c r="J69" s="95">
        <v>0</v>
      </c>
      <c r="K69" s="127">
        <v>0</v>
      </c>
      <c r="L69" s="157">
        <v>0</v>
      </c>
    </row>
    <row r="70" spans="1:12" ht="15.75" thickBot="1">
      <c r="A70" s="277"/>
      <c r="B70" s="280"/>
      <c r="C70" s="33" t="s">
        <v>9</v>
      </c>
      <c r="D70" s="136">
        <f t="shared" si="39"/>
        <v>0</v>
      </c>
      <c r="E70" s="96">
        <v>0</v>
      </c>
      <c r="F70" s="106">
        <v>0</v>
      </c>
      <c r="G70" s="106">
        <v>0</v>
      </c>
      <c r="H70" s="106">
        <v>0</v>
      </c>
      <c r="I70" s="106">
        <v>0</v>
      </c>
      <c r="J70" s="107">
        <v>0</v>
      </c>
      <c r="K70" s="127">
        <v>0</v>
      </c>
      <c r="L70" s="158">
        <v>0</v>
      </c>
    </row>
    <row r="71" spans="1:12" ht="17.25" customHeight="1">
      <c r="A71" s="281" t="s">
        <v>80</v>
      </c>
      <c r="B71" s="272" t="s">
        <v>79</v>
      </c>
      <c r="C71" s="36" t="s">
        <v>8</v>
      </c>
      <c r="D71" s="136">
        <f t="shared" si="39"/>
        <v>500</v>
      </c>
      <c r="E71" s="211">
        <f>E72+E73+E74+E75</f>
        <v>0</v>
      </c>
      <c r="F71" s="211">
        <f t="shared" ref="F71:J71" si="42">F72+F73+F74+F75</f>
        <v>0</v>
      </c>
      <c r="G71" s="211">
        <f t="shared" si="42"/>
        <v>0</v>
      </c>
      <c r="H71" s="211">
        <f t="shared" si="42"/>
        <v>0</v>
      </c>
      <c r="I71" s="211">
        <f t="shared" si="42"/>
        <v>0</v>
      </c>
      <c r="J71" s="212">
        <f t="shared" si="42"/>
        <v>500</v>
      </c>
      <c r="K71" s="213">
        <f t="shared" ref="K71:L71" si="43">K72+K73+K74+K75</f>
        <v>0</v>
      </c>
      <c r="L71" s="213">
        <f t="shared" si="43"/>
        <v>0</v>
      </c>
    </row>
    <row r="72" spans="1:12">
      <c r="A72" s="282"/>
      <c r="B72" s="273"/>
      <c r="C72" s="38" t="s">
        <v>1</v>
      </c>
      <c r="D72" s="136">
        <f t="shared" si="39"/>
        <v>0</v>
      </c>
      <c r="E72" s="130">
        <v>0</v>
      </c>
      <c r="F72" s="130">
        <v>0</v>
      </c>
      <c r="G72" s="130">
        <v>0</v>
      </c>
      <c r="H72" s="130">
        <v>0</v>
      </c>
      <c r="I72" s="130">
        <v>0</v>
      </c>
      <c r="J72" s="131">
        <v>0</v>
      </c>
      <c r="K72" s="132">
        <v>0</v>
      </c>
      <c r="L72" s="195">
        <v>0</v>
      </c>
    </row>
    <row r="73" spans="1:12">
      <c r="A73" s="282"/>
      <c r="B73" s="273"/>
      <c r="C73" s="38" t="s">
        <v>2</v>
      </c>
      <c r="D73" s="136">
        <f t="shared" si="39"/>
        <v>0</v>
      </c>
      <c r="E73" s="130">
        <v>0</v>
      </c>
      <c r="F73" s="130">
        <v>0</v>
      </c>
      <c r="G73" s="130">
        <v>0</v>
      </c>
      <c r="H73" s="130">
        <v>0</v>
      </c>
      <c r="I73" s="130">
        <v>0</v>
      </c>
      <c r="J73" s="131">
        <v>0</v>
      </c>
      <c r="K73" s="132">
        <v>0</v>
      </c>
      <c r="L73" s="195">
        <v>0</v>
      </c>
    </row>
    <row r="74" spans="1:12">
      <c r="A74" s="282"/>
      <c r="B74" s="273"/>
      <c r="C74" s="38" t="s">
        <v>3</v>
      </c>
      <c r="D74" s="136">
        <f t="shared" si="39"/>
        <v>500</v>
      </c>
      <c r="E74" s="130">
        <v>0</v>
      </c>
      <c r="F74" s="130">
        <v>0</v>
      </c>
      <c r="G74" s="130">
        <v>0</v>
      </c>
      <c r="H74" s="130">
        <v>0</v>
      </c>
      <c r="I74" s="130">
        <v>0</v>
      </c>
      <c r="J74" s="131">
        <v>500</v>
      </c>
      <c r="K74" s="132">
        <v>0</v>
      </c>
      <c r="L74" s="195">
        <v>0</v>
      </c>
    </row>
    <row r="75" spans="1:12" ht="15.75" thickBot="1">
      <c r="A75" s="283"/>
      <c r="B75" s="274"/>
      <c r="C75" s="30" t="s">
        <v>9</v>
      </c>
      <c r="D75" s="136">
        <f t="shared" si="39"/>
        <v>0</v>
      </c>
      <c r="E75" s="133">
        <v>0</v>
      </c>
      <c r="F75" s="133">
        <v>0</v>
      </c>
      <c r="G75" s="133">
        <v>0</v>
      </c>
      <c r="H75" s="133">
        <v>0</v>
      </c>
      <c r="I75" s="133">
        <v>0</v>
      </c>
      <c r="J75" s="134">
        <v>0</v>
      </c>
      <c r="K75" s="135">
        <v>0</v>
      </c>
      <c r="L75" s="210">
        <v>0</v>
      </c>
    </row>
  </sheetData>
  <mergeCells count="34">
    <mergeCell ref="A1:L1"/>
    <mergeCell ref="A2:L2"/>
    <mergeCell ref="D3:L3"/>
    <mergeCell ref="C3:C4"/>
    <mergeCell ref="A6:A10"/>
    <mergeCell ref="B6:B10"/>
    <mergeCell ref="A3:A4"/>
    <mergeCell ref="B3:B4"/>
    <mergeCell ref="A11:A15"/>
    <mergeCell ref="B11:B15"/>
    <mergeCell ref="A21:A25"/>
    <mergeCell ref="B21:B25"/>
    <mergeCell ref="A41:A45"/>
    <mergeCell ref="B41:B45"/>
    <mergeCell ref="A31:A35"/>
    <mergeCell ref="B31:B35"/>
    <mergeCell ref="A26:A30"/>
    <mergeCell ref="B26:B30"/>
    <mergeCell ref="A16:A20"/>
    <mergeCell ref="B16:B20"/>
    <mergeCell ref="A36:A40"/>
    <mergeCell ref="B36:B40"/>
    <mergeCell ref="A46:A50"/>
    <mergeCell ref="B46:B50"/>
    <mergeCell ref="A51:A55"/>
    <mergeCell ref="B51:B55"/>
    <mergeCell ref="A56:A60"/>
    <mergeCell ref="B56:B60"/>
    <mergeCell ref="B71:B75"/>
    <mergeCell ref="A61:A65"/>
    <mergeCell ref="B61:B65"/>
    <mergeCell ref="A66:A70"/>
    <mergeCell ref="B66:B70"/>
    <mergeCell ref="A71:A7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  <rowBreaks count="2" manualBreakCount="2">
    <brk id="30" max="11" man="1"/>
    <brk id="65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61"/>
  <sheetViews>
    <sheetView view="pageBreakPreview" zoomScaleNormal="100" zoomScaleSheetLayoutView="100" workbookViewId="0">
      <pane ySplit="5" topLeftCell="A6" activePane="bottomLeft" state="frozen"/>
      <selection pane="bottomLeft" activeCell="I5" sqref="I5"/>
    </sheetView>
  </sheetViews>
  <sheetFormatPr defaultRowHeight="15"/>
  <cols>
    <col min="1" max="1" width="15.28515625" customWidth="1"/>
    <col min="2" max="2" width="21.7109375" customWidth="1"/>
    <col min="3" max="3" width="30.28515625" customWidth="1"/>
    <col min="4" max="4" width="11.7109375" customWidth="1"/>
    <col min="5" max="5" width="11.42578125" customWidth="1"/>
    <col min="6" max="6" width="11" customWidth="1"/>
    <col min="7" max="7" width="10.7109375" customWidth="1"/>
    <col min="8" max="8" width="10.42578125" customWidth="1"/>
    <col min="9" max="9" width="9.85546875" customWidth="1"/>
    <col min="10" max="10" width="9.42578125" customWidth="1"/>
  </cols>
  <sheetData>
    <row r="1" spans="1:12" ht="12.75" customHeight="1">
      <c r="H1" s="336"/>
      <c r="I1" s="336"/>
      <c r="J1" s="336"/>
    </row>
    <row r="2" spans="1:12" ht="10.5" customHeight="1">
      <c r="A2" s="350" t="s">
        <v>58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</row>
    <row r="3" spans="1:12" ht="60.75" customHeight="1">
      <c r="A3" s="271" t="s">
        <v>49</v>
      </c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</row>
    <row r="4" spans="1:12" ht="28.5" customHeight="1">
      <c r="A4" s="260" t="s">
        <v>4</v>
      </c>
      <c r="B4" s="258" t="s">
        <v>5</v>
      </c>
      <c r="C4" s="258" t="s">
        <v>6</v>
      </c>
      <c r="D4" s="320" t="s">
        <v>12</v>
      </c>
      <c r="E4" s="321"/>
      <c r="F4" s="321"/>
      <c r="G4" s="321"/>
      <c r="H4" s="321"/>
      <c r="I4" s="321"/>
      <c r="J4" s="321"/>
      <c r="K4" s="321"/>
      <c r="L4" s="322"/>
    </row>
    <row r="5" spans="1:12" ht="16.5" thickBot="1">
      <c r="A5" s="261"/>
      <c r="B5" s="259"/>
      <c r="C5" s="259"/>
      <c r="D5" s="16" t="s">
        <v>0</v>
      </c>
      <c r="E5" s="137">
        <v>2020</v>
      </c>
      <c r="F5" s="138">
        <v>2021</v>
      </c>
      <c r="G5" s="138">
        <v>2022</v>
      </c>
      <c r="H5" s="138">
        <v>2023</v>
      </c>
      <c r="I5" s="137">
        <v>2024</v>
      </c>
      <c r="J5" s="242">
        <v>2025</v>
      </c>
      <c r="K5" s="242">
        <v>2026</v>
      </c>
      <c r="L5" s="63">
        <v>2027</v>
      </c>
    </row>
    <row r="6" spans="1:12" ht="16.5" thickBot="1">
      <c r="A6" s="152">
        <v>1</v>
      </c>
      <c r="B6" s="14">
        <v>2</v>
      </c>
      <c r="C6" s="14">
        <v>3</v>
      </c>
      <c r="D6" s="145">
        <v>4</v>
      </c>
      <c r="E6" s="196">
        <v>5</v>
      </c>
      <c r="F6" s="14">
        <v>6</v>
      </c>
      <c r="G6" s="14">
        <v>7</v>
      </c>
      <c r="H6" s="14">
        <v>8</v>
      </c>
      <c r="I6" s="14">
        <v>9</v>
      </c>
      <c r="J6" s="146">
        <v>10</v>
      </c>
      <c r="K6" s="147">
        <v>11</v>
      </c>
      <c r="L6" s="197">
        <v>12</v>
      </c>
    </row>
    <row r="7" spans="1:12" ht="23.25" customHeight="1">
      <c r="A7" s="343" t="s">
        <v>13</v>
      </c>
      <c r="B7" s="346" t="s">
        <v>35</v>
      </c>
      <c r="C7" s="201" t="s">
        <v>8</v>
      </c>
      <c r="D7" s="202">
        <f>E7+F7+G7+H7+I7+J7+K7+L7</f>
        <v>36669.93</v>
      </c>
      <c r="E7" s="139">
        <f>E8+E9+E10+E11</f>
        <v>2838</v>
      </c>
      <c r="F7" s="139">
        <f t="shared" ref="F7:K7" si="0">F8+F9+F10+F11</f>
        <v>1188.4000000000001</v>
      </c>
      <c r="G7" s="139">
        <f t="shared" si="0"/>
        <v>7013.7</v>
      </c>
      <c r="H7" s="139">
        <f t="shared" si="0"/>
        <v>6891.53</v>
      </c>
      <c r="I7" s="139">
        <f t="shared" si="0"/>
        <v>8265.7000000000007</v>
      </c>
      <c r="J7" s="139">
        <f t="shared" si="0"/>
        <v>10472.6</v>
      </c>
      <c r="K7" s="139">
        <f t="shared" si="0"/>
        <v>0</v>
      </c>
      <c r="L7" s="149">
        <f t="shared" ref="L7" si="1">L8+L9+L10+L11</f>
        <v>0</v>
      </c>
    </row>
    <row r="8" spans="1:12" ht="26.25" customHeight="1">
      <c r="A8" s="344"/>
      <c r="B8" s="347"/>
      <c r="C8" s="199" t="s">
        <v>1</v>
      </c>
      <c r="D8" s="198">
        <f t="shared" ref="D8:D61" si="2">E8+F8+G8+H8+I8+J8+K8+L8</f>
        <v>601.5</v>
      </c>
      <c r="E8" s="67">
        <f t="shared" ref="E8:J11" si="3">E13+E53</f>
        <v>0</v>
      </c>
      <c r="F8" s="67">
        <f t="shared" si="3"/>
        <v>362.9</v>
      </c>
      <c r="G8" s="67">
        <f t="shared" si="3"/>
        <v>109.6</v>
      </c>
      <c r="H8" s="67">
        <f t="shared" si="3"/>
        <v>17</v>
      </c>
      <c r="I8" s="67">
        <f t="shared" si="3"/>
        <v>112</v>
      </c>
      <c r="J8" s="67">
        <f t="shared" si="3"/>
        <v>0</v>
      </c>
      <c r="K8" s="67">
        <f t="shared" ref="K8:L8" si="4">K13+K53</f>
        <v>0</v>
      </c>
      <c r="L8" s="150">
        <f t="shared" si="4"/>
        <v>0</v>
      </c>
    </row>
    <row r="9" spans="1:12" ht="24" customHeight="1">
      <c r="A9" s="344"/>
      <c r="B9" s="347"/>
      <c r="C9" s="199" t="s">
        <v>2</v>
      </c>
      <c r="D9" s="198">
        <f t="shared" si="2"/>
        <v>2550.5</v>
      </c>
      <c r="E9" s="67">
        <f t="shared" si="3"/>
        <v>2137</v>
      </c>
      <c r="F9" s="67">
        <f t="shared" si="3"/>
        <v>124.5</v>
      </c>
      <c r="G9" s="67">
        <f t="shared" si="3"/>
        <v>136.19999999999999</v>
      </c>
      <c r="H9" s="67">
        <f t="shared" si="3"/>
        <v>152.80000000000001</v>
      </c>
      <c r="I9" s="67">
        <f t="shared" si="3"/>
        <v>0</v>
      </c>
      <c r="J9" s="67">
        <f t="shared" si="3"/>
        <v>0</v>
      </c>
      <c r="K9" s="67">
        <f t="shared" ref="K9:L9" si="5">K14+K54</f>
        <v>0</v>
      </c>
      <c r="L9" s="150">
        <f t="shared" si="5"/>
        <v>0</v>
      </c>
    </row>
    <row r="10" spans="1:12" ht="20.25" customHeight="1">
      <c r="A10" s="344"/>
      <c r="B10" s="347"/>
      <c r="C10" s="199" t="s">
        <v>3</v>
      </c>
      <c r="D10" s="198">
        <f t="shared" si="2"/>
        <v>33517.93</v>
      </c>
      <c r="E10" s="67">
        <f t="shared" si="3"/>
        <v>701</v>
      </c>
      <c r="F10" s="67">
        <f t="shared" si="3"/>
        <v>701</v>
      </c>
      <c r="G10" s="67">
        <f t="shared" si="3"/>
        <v>6767.9</v>
      </c>
      <c r="H10" s="67">
        <f t="shared" si="3"/>
        <v>6721.73</v>
      </c>
      <c r="I10" s="67">
        <f t="shared" si="3"/>
        <v>8153.7</v>
      </c>
      <c r="J10" s="67">
        <f t="shared" si="3"/>
        <v>10472.6</v>
      </c>
      <c r="K10" s="67">
        <f t="shared" ref="K10:L10" si="6">K15+K55</f>
        <v>0</v>
      </c>
      <c r="L10" s="150">
        <f t="shared" si="6"/>
        <v>0</v>
      </c>
    </row>
    <row r="11" spans="1:12" ht="27" customHeight="1" thickBot="1">
      <c r="A11" s="345"/>
      <c r="B11" s="348"/>
      <c r="C11" s="203" t="s">
        <v>9</v>
      </c>
      <c r="D11" s="204">
        <f t="shared" si="2"/>
        <v>0</v>
      </c>
      <c r="E11" s="140">
        <f t="shared" si="3"/>
        <v>0</v>
      </c>
      <c r="F11" s="140">
        <f t="shared" si="3"/>
        <v>0</v>
      </c>
      <c r="G11" s="140">
        <f t="shared" si="3"/>
        <v>0</v>
      </c>
      <c r="H11" s="140">
        <f t="shared" si="3"/>
        <v>0</v>
      </c>
      <c r="I11" s="140">
        <f t="shared" si="3"/>
        <v>0</v>
      </c>
      <c r="J11" s="140">
        <f t="shared" si="3"/>
        <v>0</v>
      </c>
      <c r="K11" s="140">
        <f t="shared" ref="K11:L11" si="7">K16+K56</f>
        <v>0</v>
      </c>
      <c r="L11" s="151">
        <f t="shared" si="7"/>
        <v>0</v>
      </c>
    </row>
    <row r="12" spans="1:12" ht="18" customHeight="1">
      <c r="A12" s="337" t="s">
        <v>18</v>
      </c>
      <c r="B12" s="349" t="s">
        <v>36</v>
      </c>
      <c r="C12" s="205" t="s">
        <v>8</v>
      </c>
      <c r="D12" s="202">
        <f t="shared" si="2"/>
        <v>36135.130000000005</v>
      </c>
      <c r="E12" s="183">
        <f>E13+E14+E15+E16</f>
        <v>2716.7</v>
      </c>
      <c r="F12" s="183">
        <f t="shared" ref="F12:K12" si="8">F13+F14+F15+F16</f>
        <v>1063.9000000000001</v>
      </c>
      <c r="G12" s="183">
        <f t="shared" si="8"/>
        <v>6877.5</v>
      </c>
      <c r="H12" s="183">
        <f t="shared" si="8"/>
        <v>6738.73</v>
      </c>
      <c r="I12" s="183">
        <f t="shared" si="8"/>
        <v>8265.7000000000007</v>
      </c>
      <c r="J12" s="183">
        <f t="shared" si="8"/>
        <v>10472.6</v>
      </c>
      <c r="K12" s="183">
        <f t="shared" si="8"/>
        <v>0</v>
      </c>
      <c r="L12" s="184">
        <f t="shared" ref="L12" si="9">L13+L14+L15+L16</f>
        <v>0</v>
      </c>
    </row>
    <row r="13" spans="1:12" ht="29.25" customHeight="1">
      <c r="A13" s="338"/>
      <c r="B13" s="341"/>
      <c r="C13" s="71" t="s">
        <v>1</v>
      </c>
      <c r="D13" s="198">
        <f t="shared" si="2"/>
        <v>601.5</v>
      </c>
      <c r="E13" s="45">
        <f>E18+E23+E28+E33+E38+E43+E48</f>
        <v>0</v>
      </c>
      <c r="F13" s="45">
        <f t="shared" ref="F13:L13" si="10">F18+F23+F28+F33+F38+F43+F48</f>
        <v>362.9</v>
      </c>
      <c r="G13" s="45">
        <f t="shared" si="10"/>
        <v>109.6</v>
      </c>
      <c r="H13" s="45">
        <f t="shared" si="10"/>
        <v>17</v>
      </c>
      <c r="I13" s="45">
        <f t="shared" si="10"/>
        <v>112</v>
      </c>
      <c r="J13" s="45">
        <f t="shared" si="10"/>
        <v>0</v>
      </c>
      <c r="K13" s="45">
        <f t="shared" si="10"/>
        <v>0</v>
      </c>
      <c r="L13" s="185">
        <f t="shared" si="10"/>
        <v>0</v>
      </c>
    </row>
    <row r="14" spans="1:12" ht="24" customHeight="1">
      <c r="A14" s="338"/>
      <c r="B14" s="341"/>
      <c r="C14" s="71" t="s">
        <v>2</v>
      </c>
      <c r="D14" s="198">
        <f t="shared" si="2"/>
        <v>2015.7</v>
      </c>
      <c r="E14" s="45">
        <f t="shared" ref="E14:L16" si="11">E19+E24+E29+E34+E39+E44+E49</f>
        <v>2015.7</v>
      </c>
      <c r="F14" s="45">
        <f t="shared" si="11"/>
        <v>0</v>
      </c>
      <c r="G14" s="45">
        <f t="shared" si="11"/>
        <v>0</v>
      </c>
      <c r="H14" s="45">
        <f t="shared" si="11"/>
        <v>0</v>
      </c>
      <c r="I14" s="45">
        <f t="shared" si="11"/>
        <v>0</v>
      </c>
      <c r="J14" s="45">
        <f t="shared" si="11"/>
        <v>0</v>
      </c>
      <c r="K14" s="45">
        <f t="shared" si="11"/>
        <v>0</v>
      </c>
      <c r="L14" s="185">
        <f t="shared" si="11"/>
        <v>0</v>
      </c>
    </row>
    <row r="15" spans="1:12" ht="21" customHeight="1">
      <c r="A15" s="338"/>
      <c r="B15" s="341"/>
      <c r="C15" s="71" t="s">
        <v>3</v>
      </c>
      <c r="D15" s="198">
        <f t="shared" si="2"/>
        <v>33517.93</v>
      </c>
      <c r="E15" s="45">
        <f t="shared" si="11"/>
        <v>701</v>
      </c>
      <c r="F15" s="45">
        <f t="shared" si="11"/>
        <v>701</v>
      </c>
      <c r="G15" s="45">
        <f t="shared" si="11"/>
        <v>6767.9</v>
      </c>
      <c r="H15" s="45">
        <f t="shared" si="11"/>
        <v>6721.73</v>
      </c>
      <c r="I15" s="45">
        <f t="shared" si="11"/>
        <v>8153.7</v>
      </c>
      <c r="J15" s="45">
        <f t="shared" si="11"/>
        <v>10472.6</v>
      </c>
      <c r="K15" s="45">
        <f t="shared" si="11"/>
        <v>0</v>
      </c>
      <c r="L15" s="185">
        <f t="shared" si="11"/>
        <v>0</v>
      </c>
    </row>
    <row r="16" spans="1:12" ht="21.75" customHeight="1" thickBot="1">
      <c r="A16" s="339"/>
      <c r="B16" s="342"/>
      <c r="C16" s="72" t="s">
        <v>9</v>
      </c>
      <c r="D16" s="204">
        <f t="shared" si="2"/>
        <v>0</v>
      </c>
      <c r="E16" s="78">
        <f t="shared" si="11"/>
        <v>0</v>
      </c>
      <c r="F16" s="78">
        <f t="shared" si="11"/>
        <v>0</v>
      </c>
      <c r="G16" s="78">
        <f t="shared" si="11"/>
        <v>0</v>
      </c>
      <c r="H16" s="78">
        <f t="shared" si="11"/>
        <v>0</v>
      </c>
      <c r="I16" s="78">
        <f t="shared" si="11"/>
        <v>0</v>
      </c>
      <c r="J16" s="78">
        <f t="shared" si="11"/>
        <v>0</v>
      </c>
      <c r="K16" s="78">
        <f t="shared" si="11"/>
        <v>0</v>
      </c>
      <c r="L16" s="186">
        <f t="shared" si="11"/>
        <v>0</v>
      </c>
    </row>
    <row r="17" spans="1:12" ht="23.25" customHeight="1">
      <c r="A17" s="329" t="s">
        <v>14</v>
      </c>
      <c r="B17" s="331" t="s">
        <v>37</v>
      </c>
      <c r="C17" s="8" t="s">
        <v>8</v>
      </c>
      <c r="D17" s="200">
        <f t="shared" si="2"/>
        <v>150</v>
      </c>
      <c r="E17" s="143">
        <f>E18+E19+E20+E21</f>
        <v>25</v>
      </c>
      <c r="F17" s="143">
        <f t="shared" ref="F17:L17" si="12">F18+F19+F20+F21</f>
        <v>25</v>
      </c>
      <c r="G17" s="143">
        <f t="shared" si="12"/>
        <v>25</v>
      </c>
      <c r="H17" s="143">
        <f t="shared" si="12"/>
        <v>25</v>
      </c>
      <c r="I17" s="143">
        <f t="shared" si="12"/>
        <v>25</v>
      </c>
      <c r="J17" s="143">
        <f t="shared" si="12"/>
        <v>25</v>
      </c>
      <c r="K17" s="159">
        <f t="shared" si="12"/>
        <v>0</v>
      </c>
      <c r="L17" s="159">
        <f t="shared" si="12"/>
        <v>0</v>
      </c>
    </row>
    <row r="18" spans="1:12" ht="21" customHeight="1">
      <c r="A18" s="330"/>
      <c r="B18" s="332"/>
      <c r="C18" s="4" t="s">
        <v>1</v>
      </c>
      <c r="D18" s="198">
        <f t="shared" si="2"/>
        <v>0</v>
      </c>
      <c r="E18" s="141">
        <v>0</v>
      </c>
      <c r="F18" s="141">
        <v>0</v>
      </c>
      <c r="G18" s="141">
        <v>0</v>
      </c>
      <c r="H18" s="141">
        <v>0</v>
      </c>
      <c r="I18" s="141">
        <v>0</v>
      </c>
      <c r="J18" s="141">
        <v>0</v>
      </c>
      <c r="K18" s="156">
        <v>0</v>
      </c>
      <c r="L18" s="157">
        <v>0</v>
      </c>
    </row>
    <row r="19" spans="1:12" ht="18.75" customHeight="1">
      <c r="A19" s="330"/>
      <c r="B19" s="332"/>
      <c r="C19" s="4" t="s">
        <v>2</v>
      </c>
      <c r="D19" s="198">
        <f t="shared" si="2"/>
        <v>0</v>
      </c>
      <c r="E19" s="141">
        <v>0</v>
      </c>
      <c r="F19" s="141">
        <v>0</v>
      </c>
      <c r="G19" s="141">
        <v>0</v>
      </c>
      <c r="H19" s="141">
        <v>0</v>
      </c>
      <c r="I19" s="141">
        <v>0</v>
      </c>
      <c r="J19" s="141">
        <v>0</v>
      </c>
      <c r="K19" s="156">
        <v>0</v>
      </c>
      <c r="L19" s="157">
        <v>0</v>
      </c>
    </row>
    <row r="20" spans="1:12" ht="18" customHeight="1">
      <c r="A20" s="330"/>
      <c r="B20" s="332"/>
      <c r="C20" s="4" t="s">
        <v>3</v>
      </c>
      <c r="D20" s="198">
        <f t="shared" si="2"/>
        <v>150</v>
      </c>
      <c r="E20" s="141">
        <v>25</v>
      </c>
      <c r="F20" s="141">
        <v>25</v>
      </c>
      <c r="G20" s="141">
        <v>25</v>
      </c>
      <c r="H20" s="141">
        <v>25</v>
      </c>
      <c r="I20" s="141">
        <v>25</v>
      </c>
      <c r="J20" s="141">
        <v>25</v>
      </c>
      <c r="K20" s="156">
        <v>0</v>
      </c>
      <c r="L20" s="157">
        <v>0</v>
      </c>
    </row>
    <row r="21" spans="1:12" ht="24.75" customHeight="1">
      <c r="A21" s="330"/>
      <c r="B21" s="332"/>
      <c r="C21" s="4" t="s">
        <v>9</v>
      </c>
      <c r="D21" s="198">
        <f t="shared" si="2"/>
        <v>0</v>
      </c>
      <c r="E21" s="141">
        <v>0</v>
      </c>
      <c r="F21" s="141">
        <v>0</v>
      </c>
      <c r="G21" s="141">
        <v>0</v>
      </c>
      <c r="H21" s="141">
        <v>0</v>
      </c>
      <c r="I21" s="141">
        <v>0</v>
      </c>
      <c r="J21" s="141">
        <v>0</v>
      </c>
      <c r="K21" s="156">
        <v>0</v>
      </c>
      <c r="L21" s="157">
        <v>0</v>
      </c>
    </row>
    <row r="22" spans="1:12" ht="20.25" customHeight="1">
      <c r="A22" s="330" t="s">
        <v>15</v>
      </c>
      <c r="B22" s="332" t="s">
        <v>77</v>
      </c>
      <c r="C22" s="121" t="s">
        <v>8</v>
      </c>
      <c r="D22" s="198">
        <f t="shared" si="2"/>
        <v>136</v>
      </c>
      <c r="E22" s="122">
        <f>E23+E24+E25+E26</f>
        <v>12</v>
      </c>
      <c r="F22" s="122">
        <f t="shared" ref="F22:L22" si="13">F23+F24+F25+F26</f>
        <v>12</v>
      </c>
      <c r="G22" s="122">
        <f t="shared" si="13"/>
        <v>28</v>
      </c>
      <c r="H22" s="122">
        <f t="shared" si="13"/>
        <v>28</v>
      </c>
      <c r="I22" s="122">
        <f t="shared" si="13"/>
        <v>28</v>
      </c>
      <c r="J22" s="122">
        <f t="shared" si="13"/>
        <v>28</v>
      </c>
      <c r="K22" s="178">
        <f t="shared" si="13"/>
        <v>0</v>
      </c>
      <c r="L22" s="178">
        <f t="shared" si="13"/>
        <v>0</v>
      </c>
    </row>
    <row r="23" spans="1:12" ht="21.75" customHeight="1">
      <c r="A23" s="330"/>
      <c r="B23" s="332"/>
      <c r="C23" s="4" t="s">
        <v>1</v>
      </c>
      <c r="D23" s="198">
        <f t="shared" si="2"/>
        <v>0</v>
      </c>
      <c r="E23" s="141">
        <v>0</v>
      </c>
      <c r="F23" s="141">
        <v>0</v>
      </c>
      <c r="G23" s="141">
        <v>0</v>
      </c>
      <c r="H23" s="141">
        <v>0</v>
      </c>
      <c r="I23" s="141">
        <v>0</v>
      </c>
      <c r="J23" s="141">
        <v>0</v>
      </c>
      <c r="K23" s="156">
        <v>0</v>
      </c>
      <c r="L23" s="157">
        <v>0</v>
      </c>
    </row>
    <row r="24" spans="1:12" ht="24" customHeight="1">
      <c r="A24" s="330"/>
      <c r="B24" s="332"/>
      <c r="C24" s="4" t="s">
        <v>2</v>
      </c>
      <c r="D24" s="198">
        <f t="shared" si="2"/>
        <v>0</v>
      </c>
      <c r="E24" s="141">
        <v>0</v>
      </c>
      <c r="F24" s="141">
        <v>0</v>
      </c>
      <c r="G24" s="141">
        <v>0</v>
      </c>
      <c r="H24" s="141">
        <v>0</v>
      </c>
      <c r="I24" s="141">
        <v>0</v>
      </c>
      <c r="J24" s="141">
        <v>0</v>
      </c>
      <c r="K24" s="156">
        <v>0</v>
      </c>
      <c r="L24" s="157">
        <v>0</v>
      </c>
    </row>
    <row r="25" spans="1:12" ht="22.5" customHeight="1">
      <c r="A25" s="330"/>
      <c r="B25" s="332"/>
      <c r="C25" s="4" t="s">
        <v>3</v>
      </c>
      <c r="D25" s="198">
        <f t="shared" si="2"/>
        <v>136</v>
      </c>
      <c r="E25" s="141">
        <v>12</v>
      </c>
      <c r="F25" s="141">
        <v>12</v>
      </c>
      <c r="G25" s="141">
        <v>28</v>
      </c>
      <c r="H25" s="141">
        <v>28</v>
      </c>
      <c r="I25" s="141">
        <v>28</v>
      </c>
      <c r="J25" s="141">
        <v>28</v>
      </c>
      <c r="K25" s="156">
        <v>0</v>
      </c>
      <c r="L25" s="157">
        <v>0</v>
      </c>
    </row>
    <row r="26" spans="1:12" ht="22.5" customHeight="1">
      <c r="A26" s="330"/>
      <c r="B26" s="332"/>
      <c r="C26" s="4" t="s">
        <v>9</v>
      </c>
      <c r="D26" s="198">
        <f t="shared" si="2"/>
        <v>0</v>
      </c>
      <c r="E26" s="141">
        <v>0</v>
      </c>
      <c r="F26" s="141">
        <v>0</v>
      </c>
      <c r="G26" s="141">
        <v>0</v>
      </c>
      <c r="H26" s="141">
        <v>0</v>
      </c>
      <c r="I26" s="141">
        <v>0</v>
      </c>
      <c r="J26" s="141">
        <v>0</v>
      </c>
      <c r="K26" s="156">
        <v>0</v>
      </c>
      <c r="L26" s="157">
        <v>0</v>
      </c>
    </row>
    <row r="27" spans="1:12" ht="18.75" customHeight="1">
      <c r="A27" s="330" t="s">
        <v>43</v>
      </c>
      <c r="B27" s="332" t="s">
        <v>38</v>
      </c>
      <c r="C27" s="121" t="s">
        <v>8</v>
      </c>
      <c r="D27" s="198">
        <f t="shared" si="2"/>
        <v>8</v>
      </c>
      <c r="E27" s="122">
        <f>E28+E29+E30+E31</f>
        <v>4</v>
      </c>
      <c r="F27" s="122">
        <f t="shared" ref="F27:L27" si="14">F28+F29+F30+F31</f>
        <v>4</v>
      </c>
      <c r="G27" s="122">
        <f t="shared" si="14"/>
        <v>0</v>
      </c>
      <c r="H27" s="122">
        <f t="shared" si="14"/>
        <v>0</v>
      </c>
      <c r="I27" s="122">
        <f t="shared" si="14"/>
        <v>0</v>
      </c>
      <c r="J27" s="122">
        <f t="shared" si="14"/>
        <v>0</v>
      </c>
      <c r="K27" s="178">
        <f t="shared" si="14"/>
        <v>0</v>
      </c>
      <c r="L27" s="178">
        <f t="shared" si="14"/>
        <v>0</v>
      </c>
    </row>
    <row r="28" spans="1:12" ht="19.5" customHeight="1">
      <c r="A28" s="330"/>
      <c r="B28" s="332"/>
      <c r="C28" s="4" t="s">
        <v>1</v>
      </c>
      <c r="D28" s="198">
        <f t="shared" si="2"/>
        <v>0</v>
      </c>
      <c r="E28" s="141">
        <v>0</v>
      </c>
      <c r="F28" s="141">
        <v>0</v>
      </c>
      <c r="G28" s="141">
        <v>0</v>
      </c>
      <c r="H28" s="141">
        <v>0</v>
      </c>
      <c r="I28" s="141">
        <v>0</v>
      </c>
      <c r="J28" s="141">
        <v>0</v>
      </c>
      <c r="K28" s="156">
        <v>0</v>
      </c>
      <c r="L28" s="157">
        <v>0</v>
      </c>
    </row>
    <row r="29" spans="1:12" ht="16.5" customHeight="1">
      <c r="A29" s="330"/>
      <c r="B29" s="332"/>
      <c r="C29" s="4" t="s">
        <v>2</v>
      </c>
      <c r="D29" s="198">
        <f t="shared" si="2"/>
        <v>0</v>
      </c>
      <c r="E29" s="141">
        <v>0</v>
      </c>
      <c r="F29" s="141">
        <v>0</v>
      </c>
      <c r="G29" s="141">
        <v>0</v>
      </c>
      <c r="H29" s="141">
        <v>0</v>
      </c>
      <c r="I29" s="141">
        <v>0</v>
      </c>
      <c r="J29" s="141">
        <v>0</v>
      </c>
      <c r="K29" s="156">
        <v>0</v>
      </c>
      <c r="L29" s="157">
        <v>0</v>
      </c>
    </row>
    <row r="30" spans="1:12" ht="20.25" customHeight="1">
      <c r="A30" s="330"/>
      <c r="B30" s="332"/>
      <c r="C30" s="4" t="s">
        <v>3</v>
      </c>
      <c r="D30" s="198">
        <f t="shared" si="2"/>
        <v>8</v>
      </c>
      <c r="E30" s="141">
        <v>4</v>
      </c>
      <c r="F30" s="141">
        <v>4</v>
      </c>
      <c r="G30" s="141">
        <v>0</v>
      </c>
      <c r="H30" s="141">
        <v>0</v>
      </c>
      <c r="I30" s="141">
        <v>0</v>
      </c>
      <c r="J30" s="141">
        <v>0</v>
      </c>
      <c r="K30" s="156">
        <v>0</v>
      </c>
      <c r="L30" s="157">
        <v>0</v>
      </c>
    </row>
    <row r="31" spans="1:12" ht="18" customHeight="1">
      <c r="A31" s="330"/>
      <c r="B31" s="332"/>
      <c r="C31" s="4" t="s">
        <v>9</v>
      </c>
      <c r="D31" s="198">
        <f t="shared" si="2"/>
        <v>0</v>
      </c>
      <c r="E31" s="141">
        <v>0</v>
      </c>
      <c r="F31" s="141">
        <v>0</v>
      </c>
      <c r="G31" s="141">
        <v>0</v>
      </c>
      <c r="H31" s="141">
        <v>0</v>
      </c>
      <c r="I31" s="141">
        <v>0</v>
      </c>
      <c r="J31" s="141">
        <v>0</v>
      </c>
      <c r="K31" s="156">
        <v>0</v>
      </c>
      <c r="L31" s="157">
        <v>0</v>
      </c>
    </row>
    <row r="32" spans="1:12" ht="16.5" customHeight="1">
      <c r="A32" s="330" t="s">
        <v>28</v>
      </c>
      <c r="B32" s="332" t="s">
        <v>78</v>
      </c>
      <c r="C32" s="121" t="s">
        <v>8</v>
      </c>
      <c r="D32" s="198">
        <f t="shared" si="2"/>
        <v>31723.93</v>
      </c>
      <c r="E32" s="122">
        <f>E33+E34+E35+E36</f>
        <v>660</v>
      </c>
      <c r="F32" s="122">
        <f t="shared" ref="F32:L32" si="15">F33+F34+F35+F36</f>
        <v>660</v>
      </c>
      <c r="G32" s="122">
        <f t="shared" si="15"/>
        <v>6714.9</v>
      </c>
      <c r="H32" s="122">
        <f t="shared" si="15"/>
        <v>6668.73</v>
      </c>
      <c r="I32" s="122">
        <f t="shared" si="15"/>
        <v>8100.7</v>
      </c>
      <c r="J32" s="122">
        <f t="shared" si="15"/>
        <v>8919.6</v>
      </c>
      <c r="K32" s="178">
        <f t="shared" si="15"/>
        <v>0</v>
      </c>
      <c r="L32" s="178">
        <f t="shared" si="15"/>
        <v>0</v>
      </c>
    </row>
    <row r="33" spans="1:12" ht="21" customHeight="1">
      <c r="A33" s="330"/>
      <c r="B33" s="332"/>
      <c r="C33" s="4" t="s">
        <v>1</v>
      </c>
      <c r="D33" s="198">
        <f t="shared" si="2"/>
        <v>0</v>
      </c>
      <c r="E33" s="141">
        <v>0</v>
      </c>
      <c r="F33" s="141">
        <v>0</v>
      </c>
      <c r="G33" s="141">
        <v>0</v>
      </c>
      <c r="H33" s="141">
        <v>0</v>
      </c>
      <c r="I33" s="141">
        <v>0</v>
      </c>
      <c r="J33" s="141">
        <v>0</v>
      </c>
      <c r="K33" s="156">
        <v>0</v>
      </c>
      <c r="L33" s="157">
        <v>0</v>
      </c>
    </row>
    <row r="34" spans="1:12" ht="19.5" customHeight="1">
      <c r="A34" s="330"/>
      <c r="B34" s="332"/>
      <c r="C34" s="4" t="s">
        <v>2</v>
      </c>
      <c r="D34" s="198">
        <f t="shared" si="2"/>
        <v>0</v>
      </c>
      <c r="E34" s="141">
        <v>0</v>
      </c>
      <c r="F34" s="141">
        <v>0</v>
      </c>
      <c r="G34" s="141">
        <v>0</v>
      </c>
      <c r="H34" s="141">
        <v>0</v>
      </c>
      <c r="I34" s="141">
        <v>0</v>
      </c>
      <c r="J34" s="141">
        <v>0</v>
      </c>
      <c r="K34" s="156">
        <v>0</v>
      </c>
      <c r="L34" s="157">
        <v>0</v>
      </c>
    </row>
    <row r="35" spans="1:12" ht="17.25" customHeight="1">
      <c r="A35" s="330"/>
      <c r="B35" s="332"/>
      <c r="C35" s="4" t="s">
        <v>3</v>
      </c>
      <c r="D35" s="198">
        <f t="shared" si="2"/>
        <v>31723.93</v>
      </c>
      <c r="E35" s="141">
        <v>660</v>
      </c>
      <c r="F35" s="141">
        <v>660</v>
      </c>
      <c r="G35" s="141">
        <v>6714.9</v>
      </c>
      <c r="H35" s="141">
        <v>6668.73</v>
      </c>
      <c r="I35" s="141">
        <v>8100.7</v>
      </c>
      <c r="J35" s="141">
        <v>8919.6</v>
      </c>
      <c r="K35" s="156">
        <v>0</v>
      </c>
      <c r="L35" s="157">
        <v>0</v>
      </c>
    </row>
    <row r="36" spans="1:12" ht="18" customHeight="1">
      <c r="A36" s="330"/>
      <c r="B36" s="332"/>
      <c r="C36" s="4" t="s">
        <v>9</v>
      </c>
      <c r="D36" s="198">
        <f t="shared" si="2"/>
        <v>0</v>
      </c>
      <c r="E36" s="141">
        <v>0</v>
      </c>
      <c r="F36" s="141">
        <v>0</v>
      </c>
      <c r="G36" s="141">
        <v>0</v>
      </c>
      <c r="H36" s="141">
        <v>0</v>
      </c>
      <c r="I36" s="141">
        <v>0</v>
      </c>
      <c r="J36" s="141">
        <v>0</v>
      </c>
      <c r="K36" s="156">
        <v>0</v>
      </c>
      <c r="L36" s="157">
        <v>0</v>
      </c>
    </row>
    <row r="37" spans="1:12" ht="17.25" customHeight="1">
      <c r="A37" s="330" t="s">
        <v>71</v>
      </c>
      <c r="B37" s="333" t="s">
        <v>72</v>
      </c>
      <c r="C37" s="121" t="s">
        <v>8</v>
      </c>
      <c r="D37" s="198">
        <f t="shared" si="2"/>
        <v>362.9</v>
      </c>
      <c r="E37" s="122">
        <f>E38+E39+E40+E41</f>
        <v>0</v>
      </c>
      <c r="F37" s="122">
        <f t="shared" ref="F37:L37" si="16">F38+F39+F40+F41</f>
        <v>362.9</v>
      </c>
      <c r="G37" s="122">
        <f t="shared" si="16"/>
        <v>0</v>
      </c>
      <c r="H37" s="122">
        <f t="shared" si="16"/>
        <v>0</v>
      </c>
      <c r="I37" s="122">
        <f t="shared" si="16"/>
        <v>0</v>
      </c>
      <c r="J37" s="122">
        <f t="shared" si="16"/>
        <v>0</v>
      </c>
      <c r="K37" s="178">
        <f t="shared" si="16"/>
        <v>0</v>
      </c>
      <c r="L37" s="178">
        <f t="shared" si="16"/>
        <v>0</v>
      </c>
    </row>
    <row r="38" spans="1:12" ht="20.25" customHeight="1">
      <c r="A38" s="330"/>
      <c r="B38" s="333"/>
      <c r="C38" s="4" t="s">
        <v>1</v>
      </c>
      <c r="D38" s="198">
        <f t="shared" si="2"/>
        <v>362.9</v>
      </c>
      <c r="E38" s="141">
        <v>0</v>
      </c>
      <c r="F38" s="141">
        <v>362.9</v>
      </c>
      <c r="G38" s="141">
        <v>0</v>
      </c>
      <c r="H38" s="141">
        <v>0</v>
      </c>
      <c r="I38" s="141">
        <v>0</v>
      </c>
      <c r="J38" s="141">
        <v>0</v>
      </c>
      <c r="K38" s="156">
        <v>0</v>
      </c>
      <c r="L38" s="157">
        <v>0</v>
      </c>
    </row>
    <row r="39" spans="1:12" ht="15" customHeight="1">
      <c r="A39" s="330"/>
      <c r="B39" s="333"/>
      <c r="C39" s="4" t="s">
        <v>2</v>
      </c>
      <c r="D39" s="198">
        <f t="shared" si="2"/>
        <v>0</v>
      </c>
      <c r="E39" s="141">
        <v>0</v>
      </c>
      <c r="F39" s="141">
        <v>0</v>
      </c>
      <c r="G39" s="141">
        <v>0</v>
      </c>
      <c r="H39" s="141">
        <v>0</v>
      </c>
      <c r="I39" s="141">
        <v>0</v>
      </c>
      <c r="J39" s="141">
        <v>0</v>
      </c>
      <c r="K39" s="156">
        <v>0</v>
      </c>
      <c r="L39" s="157">
        <v>0</v>
      </c>
    </row>
    <row r="40" spans="1:12" ht="16.5" customHeight="1">
      <c r="A40" s="330"/>
      <c r="B40" s="333"/>
      <c r="C40" s="4" t="s">
        <v>3</v>
      </c>
      <c r="D40" s="198">
        <f t="shared" si="2"/>
        <v>0</v>
      </c>
      <c r="E40" s="141">
        <v>0</v>
      </c>
      <c r="F40" s="141">
        <v>0</v>
      </c>
      <c r="G40" s="141">
        <v>0</v>
      </c>
      <c r="H40" s="141">
        <v>0</v>
      </c>
      <c r="I40" s="141">
        <v>0</v>
      </c>
      <c r="J40" s="141">
        <v>0</v>
      </c>
      <c r="K40" s="156">
        <v>0</v>
      </c>
      <c r="L40" s="157">
        <v>0</v>
      </c>
    </row>
    <row r="41" spans="1:12" ht="18" customHeight="1">
      <c r="A41" s="330"/>
      <c r="B41" s="333"/>
      <c r="C41" s="4" t="s">
        <v>9</v>
      </c>
      <c r="D41" s="198">
        <f t="shared" si="2"/>
        <v>0</v>
      </c>
      <c r="E41" s="141">
        <v>0</v>
      </c>
      <c r="F41" s="141">
        <v>0</v>
      </c>
      <c r="G41" s="141">
        <v>0</v>
      </c>
      <c r="H41" s="141">
        <v>0</v>
      </c>
      <c r="I41" s="141">
        <v>0</v>
      </c>
      <c r="J41" s="141">
        <v>0</v>
      </c>
      <c r="K41" s="156">
        <v>0</v>
      </c>
      <c r="L41" s="157">
        <v>0</v>
      </c>
    </row>
    <row r="42" spans="1:12" ht="17.25" customHeight="1">
      <c r="A42" s="330" t="s">
        <v>73</v>
      </c>
      <c r="B42" s="333" t="s">
        <v>74</v>
      </c>
      <c r="C42" s="121" t="s">
        <v>8</v>
      </c>
      <c r="D42" s="198">
        <f t="shared" si="2"/>
        <v>2254.3000000000002</v>
      </c>
      <c r="E42" s="122">
        <f>E43+E44+E45+E46</f>
        <v>2015.7</v>
      </c>
      <c r="F42" s="122">
        <f t="shared" ref="F42:L42" si="17">F43+F44+F45+F46</f>
        <v>0</v>
      </c>
      <c r="G42" s="122">
        <f t="shared" si="17"/>
        <v>109.6</v>
      </c>
      <c r="H42" s="122">
        <f t="shared" si="17"/>
        <v>17</v>
      </c>
      <c r="I42" s="122">
        <f t="shared" si="17"/>
        <v>112</v>
      </c>
      <c r="J42" s="122">
        <f t="shared" si="17"/>
        <v>0</v>
      </c>
      <c r="K42" s="178">
        <f t="shared" si="17"/>
        <v>0</v>
      </c>
      <c r="L42" s="178">
        <f t="shared" si="17"/>
        <v>0</v>
      </c>
    </row>
    <row r="43" spans="1:12" ht="16.5" customHeight="1">
      <c r="A43" s="330"/>
      <c r="B43" s="333"/>
      <c r="C43" s="4" t="s">
        <v>1</v>
      </c>
      <c r="D43" s="198">
        <f t="shared" si="2"/>
        <v>238.6</v>
      </c>
      <c r="E43" s="141">
        <v>0</v>
      </c>
      <c r="F43" s="141">
        <v>0</v>
      </c>
      <c r="G43" s="141">
        <v>109.6</v>
      </c>
      <c r="H43" s="141">
        <v>17</v>
      </c>
      <c r="I43" s="141">
        <v>112</v>
      </c>
      <c r="J43" s="141">
        <v>0</v>
      </c>
      <c r="K43" s="156">
        <v>0</v>
      </c>
      <c r="L43" s="157">
        <v>0</v>
      </c>
    </row>
    <row r="44" spans="1:12" ht="21.75" customHeight="1">
      <c r="A44" s="330"/>
      <c r="B44" s="333"/>
      <c r="C44" s="4" t="s">
        <v>2</v>
      </c>
      <c r="D44" s="198">
        <f t="shared" si="2"/>
        <v>2015.7</v>
      </c>
      <c r="E44" s="141">
        <v>2015.7</v>
      </c>
      <c r="F44" s="141">
        <v>0</v>
      </c>
      <c r="G44" s="141">
        <v>0</v>
      </c>
      <c r="H44" s="141">
        <v>0</v>
      </c>
      <c r="I44" s="141">
        <v>0</v>
      </c>
      <c r="J44" s="141">
        <v>0</v>
      </c>
      <c r="K44" s="156">
        <v>0</v>
      </c>
      <c r="L44" s="157">
        <v>0</v>
      </c>
    </row>
    <row r="45" spans="1:12" ht="19.5" customHeight="1">
      <c r="A45" s="330"/>
      <c r="B45" s="333"/>
      <c r="C45" s="4" t="s">
        <v>3</v>
      </c>
      <c r="D45" s="198">
        <f t="shared" si="2"/>
        <v>0</v>
      </c>
      <c r="E45" s="141">
        <v>0</v>
      </c>
      <c r="F45" s="141">
        <v>0</v>
      </c>
      <c r="G45" s="141">
        <v>0</v>
      </c>
      <c r="H45" s="141">
        <v>0</v>
      </c>
      <c r="I45" s="141">
        <v>0</v>
      </c>
      <c r="J45" s="141">
        <v>0</v>
      </c>
      <c r="K45" s="156">
        <v>0</v>
      </c>
      <c r="L45" s="157">
        <v>0</v>
      </c>
    </row>
    <row r="46" spans="1:12" ht="21" customHeight="1">
      <c r="A46" s="330"/>
      <c r="B46" s="333"/>
      <c r="C46" s="4" t="s">
        <v>9</v>
      </c>
      <c r="D46" s="198">
        <f t="shared" si="2"/>
        <v>0</v>
      </c>
      <c r="E46" s="141">
        <v>0</v>
      </c>
      <c r="F46" s="141">
        <v>0</v>
      </c>
      <c r="G46" s="141">
        <v>0</v>
      </c>
      <c r="H46" s="141">
        <v>0</v>
      </c>
      <c r="I46" s="141">
        <v>0</v>
      </c>
      <c r="J46" s="141">
        <v>0</v>
      </c>
      <c r="K46" s="156">
        <v>0</v>
      </c>
      <c r="L46" s="157">
        <v>0</v>
      </c>
    </row>
    <row r="47" spans="1:12" ht="21" customHeight="1">
      <c r="A47" s="330" t="s">
        <v>81</v>
      </c>
      <c r="B47" s="333" t="s">
        <v>82</v>
      </c>
      <c r="C47" s="121" t="s">
        <v>8</v>
      </c>
      <c r="D47" s="198">
        <f t="shared" si="2"/>
        <v>1500</v>
      </c>
      <c r="E47" s="178">
        <f>E48+E49+E50+E51</f>
        <v>0</v>
      </c>
      <c r="F47" s="178">
        <f t="shared" ref="F47:L47" si="18">F48+F49+F50+F51</f>
        <v>0</v>
      </c>
      <c r="G47" s="178">
        <f t="shared" si="18"/>
        <v>0</v>
      </c>
      <c r="H47" s="178">
        <f t="shared" si="18"/>
        <v>0</v>
      </c>
      <c r="I47" s="178">
        <f t="shared" si="18"/>
        <v>0</v>
      </c>
      <c r="J47" s="178">
        <f t="shared" si="18"/>
        <v>1500</v>
      </c>
      <c r="K47" s="178">
        <f t="shared" si="18"/>
        <v>0</v>
      </c>
      <c r="L47" s="178">
        <f t="shared" si="18"/>
        <v>0</v>
      </c>
    </row>
    <row r="48" spans="1:12" ht="21" customHeight="1">
      <c r="A48" s="330"/>
      <c r="B48" s="333"/>
      <c r="C48" s="4" t="s">
        <v>1</v>
      </c>
      <c r="D48" s="198">
        <f t="shared" si="2"/>
        <v>0</v>
      </c>
      <c r="E48" s="141">
        <v>0</v>
      </c>
      <c r="F48" s="141">
        <v>0</v>
      </c>
      <c r="G48" s="141">
        <v>0</v>
      </c>
      <c r="H48" s="141">
        <v>0</v>
      </c>
      <c r="I48" s="141">
        <v>0</v>
      </c>
      <c r="J48" s="141">
        <v>0</v>
      </c>
      <c r="K48" s="141">
        <v>0</v>
      </c>
      <c r="L48" s="141">
        <v>0</v>
      </c>
    </row>
    <row r="49" spans="1:12" ht="21" customHeight="1">
      <c r="A49" s="330"/>
      <c r="B49" s="333"/>
      <c r="C49" s="4" t="s">
        <v>2</v>
      </c>
      <c r="D49" s="198">
        <f t="shared" si="2"/>
        <v>0</v>
      </c>
      <c r="E49" s="141">
        <v>0</v>
      </c>
      <c r="F49" s="141">
        <v>0</v>
      </c>
      <c r="G49" s="141">
        <v>0</v>
      </c>
      <c r="H49" s="141">
        <v>0</v>
      </c>
      <c r="I49" s="141">
        <v>0</v>
      </c>
      <c r="J49" s="141">
        <v>0</v>
      </c>
      <c r="K49" s="141">
        <v>0</v>
      </c>
      <c r="L49" s="141">
        <v>0</v>
      </c>
    </row>
    <row r="50" spans="1:12" ht="55.5" customHeight="1">
      <c r="A50" s="330"/>
      <c r="B50" s="333"/>
      <c r="C50" s="4" t="s">
        <v>3</v>
      </c>
      <c r="D50" s="198">
        <f t="shared" si="2"/>
        <v>1500</v>
      </c>
      <c r="E50" s="141">
        <v>0</v>
      </c>
      <c r="F50" s="141">
        <v>0</v>
      </c>
      <c r="G50" s="141">
        <v>0</v>
      </c>
      <c r="H50" s="141">
        <v>0</v>
      </c>
      <c r="I50" s="141">
        <v>0</v>
      </c>
      <c r="J50" s="141">
        <v>1500</v>
      </c>
      <c r="K50" s="141">
        <v>0</v>
      </c>
      <c r="L50" s="141">
        <v>0</v>
      </c>
    </row>
    <row r="51" spans="1:12" ht="93.75" customHeight="1" thickBot="1">
      <c r="A51" s="334"/>
      <c r="B51" s="335"/>
      <c r="C51" s="175" t="s">
        <v>9</v>
      </c>
      <c r="D51" s="206">
        <f t="shared" si="2"/>
        <v>0</v>
      </c>
      <c r="E51" s="141">
        <v>0</v>
      </c>
      <c r="F51" s="141">
        <v>0</v>
      </c>
      <c r="G51" s="141">
        <v>0</v>
      </c>
      <c r="H51" s="141">
        <v>0</v>
      </c>
      <c r="I51" s="141">
        <v>0</v>
      </c>
      <c r="J51" s="141">
        <v>0</v>
      </c>
      <c r="K51" s="141">
        <v>0</v>
      </c>
      <c r="L51" s="141">
        <v>0</v>
      </c>
    </row>
    <row r="52" spans="1:12" ht="20.25" customHeight="1">
      <c r="A52" s="337" t="s">
        <v>19</v>
      </c>
      <c r="B52" s="340" t="s">
        <v>39</v>
      </c>
      <c r="C52" s="207" t="s">
        <v>8</v>
      </c>
      <c r="D52" s="202">
        <f t="shared" si="2"/>
        <v>534.79999999999995</v>
      </c>
      <c r="E52" s="183">
        <f>E53+E54+E55+E56</f>
        <v>121.3</v>
      </c>
      <c r="F52" s="183">
        <f t="shared" ref="F52:J52" si="19">F53+F54+F55+F56</f>
        <v>124.5</v>
      </c>
      <c r="G52" s="183">
        <f t="shared" si="19"/>
        <v>136.19999999999999</v>
      </c>
      <c r="H52" s="183">
        <f t="shared" si="19"/>
        <v>152.80000000000001</v>
      </c>
      <c r="I52" s="183">
        <f t="shared" si="19"/>
        <v>0</v>
      </c>
      <c r="J52" s="183">
        <f t="shared" si="19"/>
        <v>0</v>
      </c>
      <c r="K52" s="208">
        <f t="shared" ref="K52:L52" si="20">K53+K54+K55+K56</f>
        <v>0</v>
      </c>
      <c r="L52" s="209">
        <f t="shared" si="20"/>
        <v>0</v>
      </c>
    </row>
    <row r="53" spans="1:12" ht="21.75" customHeight="1">
      <c r="A53" s="338"/>
      <c r="B53" s="341"/>
      <c r="C53" s="71" t="s">
        <v>1</v>
      </c>
      <c r="D53" s="198">
        <f t="shared" si="2"/>
        <v>0</v>
      </c>
      <c r="E53" s="45">
        <f>E58</f>
        <v>0</v>
      </c>
      <c r="F53" s="45">
        <f t="shared" ref="F53:J56" si="21">F58</f>
        <v>0</v>
      </c>
      <c r="G53" s="45">
        <f t="shared" si="21"/>
        <v>0</v>
      </c>
      <c r="H53" s="45">
        <f t="shared" si="21"/>
        <v>0</v>
      </c>
      <c r="I53" s="45">
        <f t="shared" si="21"/>
        <v>0</v>
      </c>
      <c r="J53" s="45">
        <f t="shared" si="21"/>
        <v>0</v>
      </c>
      <c r="K53" s="45">
        <f t="shared" ref="K53:L53" si="22">K58</f>
        <v>0</v>
      </c>
      <c r="L53" s="185">
        <f t="shared" si="22"/>
        <v>0</v>
      </c>
    </row>
    <row r="54" spans="1:12" ht="17.25" customHeight="1">
      <c r="A54" s="338"/>
      <c r="B54" s="341"/>
      <c r="C54" s="71" t="s">
        <v>2</v>
      </c>
      <c r="D54" s="198">
        <f t="shared" si="2"/>
        <v>534.79999999999995</v>
      </c>
      <c r="E54" s="45">
        <f>E59</f>
        <v>121.3</v>
      </c>
      <c r="F54" s="45">
        <f t="shared" si="21"/>
        <v>124.5</v>
      </c>
      <c r="G54" s="45">
        <f t="shared" si="21"/>
        <v>136.19999999999999</v>
      </c>
      <c r="H54" s="45">
        <f t="shared" si="21"/>
        <v>152.80000000000001</v>
      </c>
      <c r="I54" s="45">
        <f t="shared" si="21"/>
        <v>0</v>
      </c>
      <c r="J54" s="45">
        <f t="shared" si="21"/>
        <v>0</v>
      </c>
      <c r="K54" s="45">
        <f t="shared" ref="K54:L54" si="23">K59</f>
        <v>0</v>
      </c>
      <c r="L54" s="185">
        <f t="shared" si="23"/>
        <v>0</v>
      </c>
    </row>
    <row r="55" spans="1:12" ht="15.75" customHeight="1">
      <c r="A55" s="338"/>
      <c r="B55" s="341"/>
      <c r="C55" s="71" t="s">
        <v>3</v>
      </c>
      <c r="D55" s="198">
        <f t="shared" si="2"/>
        <v>0</v>
      </c>
      <c r="E55" s="45">
        <f>E60</f>
        <v>0</v>
      </c>
      <c r="F55" s="45">
        <f t="shared" si="21"/>
        <v>0</v>
      </c>
      <c r="G55" s="45">
        <f t="shared" si="21"/>
        <v>0</v>
      </c>
      <c r="H55" s="45">
        <f t="shared" si="21"/>
        <v>0</v>
      </c>
      <c r="I55" s="45">
        <f t="shared" si="21"/>
        <v>0</v>
      </c>
      <c r="J55" s="45">
        <f t="shared" si="21"/>
        <v>0</v>
      </c>
      <c r="K55" s="45">
        <f t="shared" ref="K55:L55" si="24">K60</f>
        <v>0</v>
      </c>
      <c r="L55" s="185">
        <f t="shared" si="24"/>
        <v>0</v>
      </c>
    </row>
    <row r="56" spans="1:12" ht="19.5" customHeight="1" thickBot="1">
      <c r="A56" s="339"/>
      <c r="B56" s="342"/>
      <c r="C56" s="72" t="s">
        <v>9</v>
      </c>
      <c r="D56" s="204">
        <f t="shared" si="2"/>
        <v>0</v>
      </c>
      <c r="E56" s="78">
        <f>E61</f>
        <v>0</v>
      </c>
      <c r="F56" s="78">
        <f t="shared" si="21"/>
        <v>0</v>
      </c>
      <c r="G56" s="78">
        <f t="shared" si="21"/>
        <v>0</v>
      </c>
      <c r="H56" s="78">
        <f t="shared" si="21"/>
        <v>0</v>
      </c>
      <c r="I56" s="78">
        <f t="shared" si="21"/>
        <v>0</v>
      </c>
      <c r="J56" s="78">
        <f t="shared" si="21"/>
        <v>0</v>
      </c>
      <c r="K56" s="78">
        <f t="shared" ref="K56:L56" si="25">K61</f>
        <v>0</v>
      </c>
      <c r="L56" s="186">
        <f t="shared" si="25"/>
        <v>0</v>
      </c>
    </row>
    <row r="57" spans="1:12" ht="17.25" customHeight="1">
      <c r="A57" s="329" t="s">
        <v>20</v>
      </c>
      <c r="B57" s="331" t="s">
        <v>40</v>
      </c>
      <c r="C57" s="8" t="s">
        <v>8</v>
      </c>
      <c r="D57" s="200">
        <f t="shared" si="2"/>
        <v>534.79999999999995</v>
      </c>
      <c r="E57" s="58">
        <f>E58+E59+E60+E61</f>
        <v>121.3</v>
      </c>
      <c r="F57" s="58">
        <f t="shared" ref="F57:L57" si="26">F58+F59+F60+F61</f>
        <v>124.5</v>
      </c>
      <c r="G57" s="58">
        <f t="shared" si="26"/>
        <v>136.19999999999999</v>
      </c>
      <c r="H57" s="58">
        <f t="shared" si="26"/>
        <v>152.80000000000001</v>
      </c>
      <c r="I57" s="58">
        <f t="shared" si="26"/>
        <v>0</v>
      </c>
      <c r="J57" s="58">
        <f t="shared" si="26"/>
        <v>0</v>
      </c>
      <c r="K57" s="159">
        <f t="shared" si="26"/>
        <v>0</v>
      </c>
      <c r="L57" s="159">
        <f t="shared" si="26"/>
        <v>0</v>
      </c>
    </row>
    <row r="58" spans="1:12" ht="21.75" customHeight="1">
      <c r="A58" s="330"/>
      <c r="B58" s="332"/>
      <c r="C58" s="4" t="s">
        <v>1</v>
      </c>
      <c r="D58" s="198">
        <f t="shared" si="2"/>
        <v>0</v>
      </c>
      <c r="E58" s="141">
        <v>0</v>
      </c>
      <c r="F58" s="141">
        <v>0</v>
      </c>
      <c r="G58" s="141">
        <v>0</v>
      </c>
      <c r="H58" s="141">
        <v>0</v>
      </c>
      <c r="I58" s="141">
        <v>0</v>
      </c>
      <c r="J58" s="141">
        <v>0</v>
      </c>
      <c r="K58" s="156">
        <v>0</v>
      </c>
      <c r="L58" s="157">
        <v>0</v>
      </c>
    </row>
    <row r="59" spans="1:12" ht="21" customHeight="1">
      <c r="A59" s="330"/>
      <c r="B59" s="332"/>
      <c r="C59" s="4" t="s">
        <v>2</v>
      </c>
      <c r="D59" s="198">
        <f t="shared" si="2"/>
        <v>534.79999999999995</v>
      </c>
      <c r="E59" s="141">
        <v>121.3</v>
      </c>
      <c r="F59" s="141">
        <v>124.5</v>
      </c>
      <c r="G59" s="141">
        <v>136.19999999999999</v>
      </c>
      <c r="H59" s="141">
        <v>152.80000000000001</v>
      </c>
      <c r="I59" s="141">
        <v>0</v>
      </c>
      <c r="J59" s="141">
        <v>0</v>
      </c>
      <c r="K59" s="156">
        <v>0</v>
      </c>
      <c r="L59" s="157">
        <v>0</v>
      </c>
    </row>
    <row r="60" spans="1:12" ht="14.25" customHeight="1">
      <c r="A60" s="330"/>
      <c r="B60" s="332"/>
      <c r="C60" s="4" t="s">
        <v>3</v>
      </c>
      <c r="D60" s="198">
        <f t="shared" si="2"/>
        <v>0</v>
      </c>
      <c r="E60" s="141">
        <v>0</v>
      </c>
      <c r="F60" s="141">
        <v>0</v>
      </c>
      <c r="G60" s="141">
        <v>0</v>
      </c>
      <c r="H60" s="141">
        <v>0</v>
      </c>
      <c r="I60" s="141">
        <v>0</v>
      </c>
      <c r="J60" s="141">
        <v>0</v>
      </c>
      <c r="K60" s="156">
        <v>0</v>
      </c>
      <c r="L60" s="157">
        <v>0</v>
      </c>
    </row>
    <row r="61" spans="1:12" ht="22.5" customHeight="1">
      <c r="A61" s="330"/>
      <c r="B61" s="332"/>
      <c r="C61" s="4" t="s">
        <v>9</v>
      </c>
      <c r="D61" s="198">
        <f t="shared" si="2"/>
        <v>0</v>
      </c>
      <c r="E61" s="141">
        <v>0</v>
      </c>
      <c r="F61" s="141">
        <v>0</v>
      </c>
      <c r="G61" s="141">
        <v>0</v>
      </c>
      <c r="H61" s="141">
        <v>0</v>
      </c>
      <c r="I61" s="141">
        <v>0</v>
      </c>
      <c r="J61" s="141">
        <v>0</v>
      </c>
      <c r="K61" s="156">
        <v>0</v>
      </c>
      <c r="L61" s="157">
        <v>0</v>
      </c>
    </row>
  </sheetData>
  <mergeCells count="29">
    <mergeCell ref="H1:J1"/>
    <mergeCell ref="A32:A36"/>
    <mergeCell ref="B32:B36"/>
    <mergeCell ref="A52:A56"/>
    <mergeCell ref="B52:B56"/>
    <mergeCell ref="A7:A11"/>
    <mergeCell ref="B7:B11"/>
    <mergeCell ref="A12:A16"/>
    <mergeCell ref="B12:B16"/>
    <mergeCell ref="A4:A5"/>
    <mergeCell ref="B4:B5"/>
    <mergeCell ref="C4:C5"/>
    <mergeCell ref="A42:A46"/>
    <mergeCell ref="A2:L2"/>
    <mergeCell ref="A3:L3"/>
    <mergeCell ref="D4:L4"/>
    <mergeCell ref="A57:A61"/>
    <mergeCell ref="B57:B61"/>
    <mergeCell ref="A17:A21"/>
    <mergeCell ref="B17:B21"/>
    <mergeCell ref="A22:A26"/>
    <mergeCell ref="B22:B26"/>
    <mergeCell ref="A27:A31"/>
    <mergeCell ref="B27:B31"/>
    <mergeCell ref="A37:A41"/>
    <mergeCell ref="B37:B41"/>
    <mergeCell ref="B42:B46"/>
    <mergeCell ref="A47:A51"/>
    <mergeCell ref="B47:B51"/>
  </mergeCells>
  <pageMargins left="0.7" right="0.7" top="0.75" bottom="0.75" header="0.3" footer="0.3"/>
  <pageSetup paperSize="9" scale="81" orientation="landscape" r:id="rId1"/>
  <rowBreaks count="2" manualBreakCount="2">
    <brk id="26" max="16383" man="1"/>
    <brk id="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L41"/>
  <sheetViews>
    <sheetView view="pageBreakPreview" zoomScaleNormal="100" zoomScaleSheetLayoutView="100" workbookViewId="0">
      <pane ySplit="5" topLeftCell="A6" activePane="bottomLeft" state="frozen"/>
      <selection pane="bottomLeft" activeCell="N8" sqref="N8"/>
    </sheetView>
  </sheetViews>
  <sheetFormatPr defaultRowHeight="15"/>
  <cols>
    <col min="1" max="1" width="14.42578125" customWidth="1"/>
    <col min="2" max="2" width="15" customWidth="1"/>
    <col min="3" max="3" width="24" customWidth="1"/>
    <col min="4" max="4" width="9.5703125" customWidth="1"/>
    <col min="5" max="5" width="9" customWidth="1"/>
    <col min="10" max="10" width="10.42578125" customWidth="1"/>
  </cols>
  <sheetData>
    <row r="1" spans="1:12" ht="19.5" customHeight="1">
      <c r="G1" s="336"/>
      <c r="H1" s="336"/>
      <c r="I1" s="336"/>
      <c r="J1" s="336"/>
    </row>
    <row r="2" spans="1:12">
      <c r="A2" s="350" t="s">
        <v>59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</row>
    <row r="3" spans="1:12" ht="69" customHeight="1">
      <c r="A3" s="270" t="s">
        <v>50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</row>
    <row r="4" spans="1:12" ht="15.75" customHeight="1">
      <c r="A4" s="358" t="s">
        <v>4</v>
      </c>
      <c r="B4" s="359" t="s">
        <v>5</v>
      </c>
      <c r="C4" s="359" t="s">
        <v>6</v>
      </c>
      <c r="D4" s="320" t="s">
        <v>12</v>
      </c>
      <c r="E4" s="321"/>
      <c r="F4" s="321"/>
      <c r="G4" s="321"/>
      <c r="H4" s="321"/>
      <c r="I4" s="321"/>
      <c r="J4" s="321"/>
      <c r="K4" s="321"/>
      <c r="L4" s="322"/>
    </row>
    <row r="5" spans="1:12" ht="15.75">
      <c r="A5" s="358"/>
      <c r="B5" s="359"/>
      <c r="C5" s="359"/>
      <c r="D5" s="118" t="s">
        <v>0</v>
      </c>
      <c r="E5" s="119">
        <v>2020</v>
      </c>
      <c r="F5" s="119">
        <v>2021</v>
      </c>
      <c r="G5" s="119">
        <v>2022</v>
      </c>
      <c r="H5" s="119">
        <v>2023</v>
      </c>
      <c r="I5" s="241">
        <v>2024</v>
      </c>
      <c r="J5" s="241">
        <v>2025</v>
      </c>
      <c r="K5" s="241">
        <v>2026</v>
      </c>
      <c r="L5" s="241">
        <v>2027</v>
      </c>
    </row>
    <row r="6" spans="1:12" ht="15.75">
      <c r="A6" s="117">
        <v>1</v>
      </c>
      <c r="B6" s="120">
        <v>2</v>
      </c>
      <c r="C6" s="120">
        <v>3</v>
      </c>
      <c r="D6" s="120">
        <v>4</v>
      </c>
      <c r="E6" s="120">
        <v>5</v>
      </c>
      <c r="F6" s="120">
        <v>6</v>
      </c>
      <c r="G6" s="120">
        <v>7</v>
      </c>
      <c r="H6" s="120">
        <v>8</v>
      </c>
      <c r="I6" s="120">
        <v>9</v>
      </c>
      <c r="J6" s="120">
        <v>10</v>
      </c>
      <c r="K6" s="124">
        <v>11</v>
      </c>
      <c r="L6" s="124">
        <v>12</v>
      </c>
    </row>
    <row r="7" spans="1:12" ht="21.75" customHeight="1">
      <c r="A7" s="357" t="s">
        <v>17</v>
      </c>
      <c r="B7" s="357" t="s">
        <v>51</v>
      </c>
      <c r="C7" s="68" t="s">
        <v>8</v>
      </c>
      <c r="D7" s="67">
        <f>E7+F7+G7+H7+I7+J7+K7+L7</f>
        <v>39481.279999999999</v>
      </c>
      <c r="E7" s="67">
        <f>E8+E9+E10+E11</f>
        <v>4625.8</v>
      </c>
      <c r="F7" s="67">
        <f t="shared" ref="F7:J7" si="0">F8+F9+F10+F11</f>
        <v>4712.3</v>
      </c>
      <c r="G7" s="67">
        <f t="shared" si="0"/>
        <v>4849.2</v>
      </c>
      <c r="H7" s="67">
        <f t="shared" si="0"/>
        <v>5841.88</v>
      </c>
      <c r="I7" s="67">
        <f t="shared" si="0"/>
        <v>9240.6</v>
      </c>
      <c r="J7" s="67">
        <f t="shared" si="0"/>
        <v>10211.5</v>
      </c>
      <c r="K7" s="67">
        <f t="shared" ref="K7:L7" si="1">K8+K9+K10+K11</f>
        <v>0</v>
      </c>
      <c r="L7" s="67">
        <f t="shared" si="1"/>
        <v>0</v>
      </c>
    </row>
    <row r="8" spans="1:12" ht="24.75" customHeight="1">
      <c r="A8" s="357"/>
      <c r="B8" s="357"/>
      <c r="C8" s="68" t="s">
        <v>1</v>
      </c>
      <c r="D8" s="67">
        <f t="shared" ref="D8:D41" si="2">E8+F8+G8+H8+I8+J8+K8+L8</f>
        <v>0</v>
      </c>
      <c r="E8" s="67">
        <f>E13+E18+E33+E38</f>
        <v>0</v>
      </c>
      <c r="F8" s="67">
        <f t="shared" ref="F8:J8" si="3">F13+F18+F33+F38</f>
        <v>0</v>
      </c>
      <c r="G8" s="67">
        <f t="shared" si="3"/>
        <v>0</v>
      </c>
      <c r="H8" s="67">
        <f t="shared" si="3"/>
        <v>0</v>
      </c>
      <c r="I8" s="67">
        <f t="shared" si="3"/>
        <v>0</v>
      </c>
      <c r="J8" s="67">
        <f t="shared" si="3"/>
        <v>0</v>
      </c>
      <c r="K8" s="67">
        <f t="shared" ref="K8:L8" si="4">K13+K18+K33+K38</f>
        <v>0</v>
      </c>
      <c r="L8" s="67">
        <f t="shared" si="4"/>
        <v>0</v>
      </c>
    </row>
    <row r="9" spans="1:12" ht="22.5" customHeight="1">
      <c r="A9" s="357"/>
      <c r="B9" s="357"/>
      <c r="C9" s="68" t="s">
        <v>2</v>
      </c>
      <c r="D9" s="67">
        <f t="shared" si="2"/>
        <v>0</v>
      </c>
      <c r="E9" s="67">
        <f>E14+E19+E34+E39</f>
        <v>0</v>
      </c>
      <c r="F9" s="67">
        <f t="shared" ref="F9:J9" si="5">F14+F19+F34+F39</f>
        <v>0</v>
      </c>
      <c r="G9" s="67">
        <f t="shared" si="5"/>
        <v>0</v>
      </c>
      <c r="H9" s="67">
        <f t="shared" si="5"/>
        <v>0</v>
      </c>
      <c r="I9" s="67">
        <f t="shared" si="5"/>
        <v>0</v>
      </c>
      <c r="J9" s="67">
        <f t="shared" si="5"/>
        <v>0</v>
      </c>
      <c r="K9" s="67">
        <f t="shared" ref="K9:L9" si="6">K14+K19+K34+K39</f>
        <v>0</v>
      </c>
      <c r="L9" s="67">
        <f t="shared" si="6"/>
        <v>0</v>
      </c>
    </row>
    <row r="10" spans="1:12" ht="15.75">
      <c r="A10" s="357"/>
      <c r="B10" s="357"/>
      <c r="C10" s="68" t="s">
        <v>3</v>
      </c>
      <c r="D10" s="67">
        <f t="shared" si="2"/>
        <v>39481.279999999999</v>
      </c>
      <c r="E10" s="67">
        <f>E15+E20+E35+E40</f>
        <v>4625.8</v>
      </c>
      <c r="F10" s="67">
        <f t="shared" ref="F10:J10" si="7">F15+F20+F35+F40</f>
        <v>4712.3</v>
      </c>
      <c r="G10" s="67">
        <f t="shared" si="7"/>
        <v>4849.2</v>
      </c>
      <c r="H10" s="67">
        <f t="shared" si="7"/>
        <v>5841.88</v>
      </c>
      <c r="I10" s="67">
        <f t="shared" si="7"/>
        <v>9240.6</v>
      </c>
      <c r="J10" s="67">
        <f t="shared" si="7"/>
        <v>10211.5</v>
      </c>
      <c r="K10" s="67">
        <f t="shared" ref="K10:L10" si="8">K15+K20+K35+K40</f>
        <v>0</v>
      </c>
      <c r="L10" s="67">
        <f t="shared" si="8"/>
        <v>0</v>
      </c>
    </row>
    <row r="11" spans="1:12" ht="24.75" customHeight="1">
      <c r="A11" s="357"/>
      <c r="B11" s="357"/>
      <c r="C11" s="68" t="s">
        <v>9</v>
      </c>
      <c r="D11" s="67">
        <f t="shared" si="2"/>
        <v>0</v>
      </c>
      <c r="E11" s="67">
        <f>E16+E21+E36+E41</f>
        <v>0</v>
      </c>
      <c r="F11" s="67">
        <f t="shared" ref="F11:J11" si="9">F16+F21+F36+F41</f>
        <v>0</v>
      </c>
      <c r="G11" s="67">
        <f t="shared" si="9"/>
        <v>0</v>
      </c>
      <c r="H11" s="67">
        <f t="shared" si="9"/>
        <v>0</v>
      </c>
      <c r="I11" s="67">
        <f t="shared" si="9"/>
        <v>0</v>
      </c>
      <c r="J11" s="67">
        <f t="shared" si="9"/>
        <v>0</v>
      </c>
      <c r="K11" s="67">
        <f t="shared" ref="K11:L11" si="10">K16+K21+K36+K41</f>
        <v>0</v>
      </c>
      <c r="L11" s="67">
        <f t="shared" si="10"/>
        <v>0</v>
      </c>
    </row>
    <row r="12" spans="1:12" ht="19.5" customHeight="1">
      <c r="A12" s="355" t="s">
        <v>18</v>
      </c>
      <c r="B12" s="355" t="s">
        <v>41</v>
      </c>
      <c r="C12" s="17" t="s">
        <v>8</v>
      </c>
      <c r="D12" s="67">
        <f t="shared" si="2"/>
        <v>3683.04</v>
      </c>
      <c r="E12" s="44">
        <f>E13+E14+E15+E16</f>
        <v>476.5</v>
      </c>
      <c r="F12" s="44">
        <f t="shared" ref="F12:L12" si="11">F13+F14+F15+F16</f>
        <v>468.5</v>
      </c>
      <c r="G12" s="44">
        <f t="shared" si="11"/>
        <v>593.5</v>
      </c>
      <c r="H12" s="44">
        <f t="shared" si="11"/>
        <v>608.54</v>
      </c>
      <c r="I12" s="44">
        <f t="shared" si="11"/>
        <v>694.5</v>
      </c>
      <c r="J12" s="44">
        <f t="shared" si="11"/>
        <v>841.5</v>
      </c>
      <c r="K12" s="44">
        <f t="shared" si="11"/>
        <v>0</v>
      </c>
      <c r="L12" s="44">
        <f t="shared" si="11"/>
        <v>0</v>
      </c>
    </row>
    <row r="13" spans="1:12" ht="15.75">
      <c r="A13" s="355"/>
      <c r="B13" s="354"/>
      <c r="C13" s="18" t="s">
        <v>1</v>
      </c>
      <c r="D13" s="67">
        <f t="shared" si="2"/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193">
        <v>0</v>
      </c>
      <c r="L13" s="193">
        <v>0</v>
      </c>
    </row>
    <row r="14" spans="1:12" ht="15.75">
      <c r="A14" s="355"/>
      <c r="B14" s="354"/>
      <c r="C14" s="18" t="s">
        <v>2</v>
      </c>
      <c r="D14" s="67">
        <f t="shared" si="2"/>
        <v>0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193">
        <v>0</v>
      </c>
      <c r="L14" s="193">
        <v>0</v>
      </c>
    </row>
    <row r="15" spans="1:12" ht="21.75" customHeight="1">
      <c r="A15" s="355"/>
      <c r="B15" s="354"/>
      <c r="C15" s="18" t="s">
        <v>3</v>
      </c>
      <c r="D15" s="67">
        <f t="shared" si="2"/>
        <v>3683.04</v>
      </c>
      <c r="E15" s="45">
        <v>476.5</v>
      </c>
      <c r="F15" s="45">
        <v>468.5</v>
      </c>
      <c r="G15" s="45">
        <v>593.5</v>
      </c>
      <c r="H15" s="45">
        <v>608.54</v>
      </c>
      <c r="I15" s="45">
        <v>694.5</v>
      </c>
      <c r="J15" s="45">
        <v>841.5</v>
      </c>
      <c r="K15" s="193">
        <v>0</v>
      </c>
      <c r="L15" s="193">
        <v>0</v>
      </c>
    </row>
    <row r="16" spans="1:12" ht="27.75" customHeight="1">
      <c r="A16" s="355"/>
      <c r="B16" s="354"/>
      <c r="C16" s="18" t="s">
        <v>9</v>
      </c>
      <c r="D16" s="67">
        <f t="shared" si="2"/>
        <v>0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193">
        <v>0</v>
      </c>
      <c r="L16" s="193">
        <v>0</v>
      </c>
    </row>
    <row r="17" spans="1:12" ht="25.5" customHeight="1">
      <c r="A17" s="351" t="s">
        <v>19</v>
      </c>
      <c r="B17" s="355" t="s">
        <v>52</v>
      </c>
      <c r="C17" s="17" t="s">
        <v>8</v>
      </c>
      <c r="D17" s="67">
        <f t="shared" si="2"/>
        <v>35798.239999999998</v>
      </c>
      <c r="E17" s="44">
        <f>E18+E19+E20+E21</f>
        <v>4149.3</v>
      </c>
      <c r="F17" s="44">
        <f t="shared" ref="F17:J17" si="12">F18+F19+F20+F21</f>
        <v>4243.8</v>
      </c>
      <c r="G17" s="44">
        <f t="shared" si="12"/>
        <v>4255.7</v>
      </c>
      <c r="H17" s="44">
        <f t="shared" si="12"/>
        <v>5233.34</v>
      </c>
      <c r="I17" s="44">
        <f t="shared" si="12"/>
        <v>8546.1</v>
      </c>
      <c r="J17" s="44">
        <f t="shared" si="12"/>
        <v>9370</v>
      </c>
      <c r="K17" s="44">
        <f t="shared" ref="K17:L17" si="13">K18+K19+K20+K21</f>
        <v>0</v>
      </c>
      <c r="L17" s="44">
        <f t="shared" si="13"/>
        <v>0</v>
      </c>
    </row>
    <row r="18" spans="1:12" ht="22.5" customHeight="1">
      <c r="A18" s="352"/>
      <c r="B18" s="354"/>
      <c r="C18" s="18" t="s">
        <v>1</v>
      </c>
      <c r="D18" s="67">
        <f t="shared" si="2"/>
        <v>0</v>
      </c>
      <c r="E18" s="45">
        <f>E23+E28</f>
        <v>0</v>
      </c>
      <c r="F18" s="45">
        <f t="shared" ref="F18:J18" si="14">F23+F28</f>
        <v>0</v>
      </c>
      <c r="G18" s="45">
        <f t="shared" si="14"/>
        <v>0</v>
      </c>
      <c r="H18" s="45">
        <f t="shared" si="14"/>
        <v>0</v>
      </c>
      <c r="I18" s="45">
        <f t="shared" si="14"/>
        <v>0</v>
      </c>
      <c r="J18" s="45">
        <f t="shared" si="14"/>
        <v>0</v>
      </c>
      <c r="K18" s="45">
        <f t="shared" ref="K18:L18" si="15">K23+K28</f>
        <v>0</v>
      </c>
      <c r="L18" s="45">
        <f t="shared" si="15"/>
        <v>0</v>
      </c>
    </row>
    <row r="19" spans="1:12" ht="21.75" customHeight="1">
      <c r="A19" s="352"/>
      <c r="B19" s="354"/>
      <c r="C19" s="18" t="s">
        <v>2</v>
      </c>
      <c r="D19" s="67">
        <f t="shared" si="2"/>
        <v>0</v>
      </c>
      <c r="E19" s="45">
        <f t="shared" ref="E19:J21" si="16">E24+E29</f>
        <v>0</v>
      </c>
      <c r="F19" s="45">
        <f t="shared" si="16"/>
        <v>0</v>
      </c>
      <c r="G19" s="45">
        <f t="shared" si="16"/>
        <v>0</v>
      </c>
      <c r="H19" s="45">
        <f t="shared" si="16"/>
        <v>0</v>
      </c>
      <c r="I19" s="45">
        <f t="shared" si="16"/>
        <v>0</v>
      </c>
      <c r="J19" s="45">
        <f t="shared" si="16"/>
        <v>0</v>
      </c>
      <c r="K19" s="45">
        <f t="shared" ref="K19:L19" si="17">K24+K29</f>
        <v>0</v>
      </c>
      <c r="L19" s="45">
        <f t="shared" si="17"/>
        <v>0</v>
      </c>
    </row>
    <row r="20" spans="1:12" ht="21" customHeight="1">
      <c r="A20" s="352"/>
      <c r="B20" s="354"/>
      <c r="C20" s="18" t="s">
        <v>3</v>
      </c>
      <c r="D20" s="67">
        <f t="shared" si="2"/>
        <v>35798.239999999998</v>
      </c>
      <c r="E20" s="45">
        <f t="shared" si="16"/>
        <v>4149.3</v>
      </c>
      <c r="F20" s="45">
        <f t="shared" si="16"/>
        <v>4243.8</v>
      </c>
      <c r="G20" s="45">
        <f t="shared" si="16"/>
        <v>4255.7</v>
      </c>
      <c r="H20" s="45">
        <f t="shared" si="16"/>
        <v>5233.34</v>
      </c>
      <c r="I20" s="45">
        <f t="shared" si="16"/>
        <v>8546.1</v>
      </c>
      <c r="J20" s="45">
        <f t="shared" si="16"/>
        <v>9370</v>
      </c>
      <c r="K20" s="45">
        <f t="shared" ref="K20:L20" si="18">K25+K30</f>
        <v>0</v>
      </c>
      <c r="L20" s="45">
        <f t="shared" si="18"/>
        <v>0</v>
      </c>
    </row>
    <row r="21" spans="1:12" ht="27" customHeight="1">
      <c r="A21" s="352"/>
      <c r="B21" s="354"/>
      <c r="C21" s="18" t="s">
        <v>9</v>
      </c>
      <c r="D21" s="67">
        <f t="shared" si="2"/>
        <v>0</v>
      </c>
      <c r="E21" s="45">
        <f t="shared" si="16"/>
        <v>0</v>
      </c>
      <c r="F21" s="45">
        <f t="shared" si="16"/>
        <v>0</v>
      </c>
      <c r="G21" s="45">
        <f t="shared" si="16"/>
        <v>0</v>
      </c>
      <c r="H21" s="45">
        <f t="shared" si="16"/>
        <v>0</v>
      </c>
      <c r="I21" s="45">
        <f t="shared" si="16"/>
        <v>0</v>
      </c>
      <c r="J21" s="45">
        <f t="shared" si="16"/>
        <v>0</v>
      </c>
      <c r="K21" s="45">
        <f t="shared" ref="K21:L21" si="19">K26+K31</f>
        <v>0</v>
      </c>
      <c r="L21" s="45">
        <f t="shared" si="19"/>
        <v>0</v>
      </c>
    </row>
    <row r="22" spans="1:12" ht="20.25" customHeight="1">
      <c r="A22" s="356" t="s">
        <v>14</v>
      </c>
      <c r="B22" s="353" t="s">
        <v>53</v>
      </c>
      <c r="C22" s="121" t="s">
        <v>8</v>
      </c>
      <c r="D22" s="67">
        <f t="shared" si="2"/>
        <v>35233.24</v>
      </c>
      <c r="E22" s="178">
        <f>E23+E24+E25+E26</f>
        <v>4009.3</v>
      </c>
      <c r="F22" s="178">
        <f t="shared" ref="F22:L22" si="20">F23+F24+F25+F26</f>
        <v>4068.8</v>
      </c>
      <c r="G22" s="178">
        <f t="shared" si="20"/>
        <v>4105.7</v>
      </c>
      <c r="H22" s="178">
        <f t="shared" si="20"/>
        <v>5208.34</v>
      </c>
      <c r="I22" s="178">
        <f t="shared" si="20"/>
        <v>8471.1</v>
      </c>
      <c r="J22" s="178">
        <f t="shared" si="20"/>
        <v>9370</v>
      </c>
      <c r="K22" s="178">
        <f t="shared" si="20"/>
        <v>0</v>
      </c>
      <c r="L22" s="178">
        <f t="shared" si="20"/>
        <v>0</v>
      </c>
    </row>
    <row r="23" spans="1:12" ht="25.5" customHeight="1">
      <c r="A23" s="356"/>
      <c r="B23" s="353"/>
      <c r="C23" s="19" t="s">
        <v>1</v>
      </c>
      <c r="D23" s="67">
        <f t="shared" si="2"/>
        <v>0</v>
      </c>
      <c r="E23" s="141">
        <v>0</v>
      </c>
      <c r="F23" s="141">
        <v>0</v>
      </c>
      <c r="G23" s="141">
        <v>0</v>
      </c>
      <c r="H23" s="141">
        <v>0</v>
      </c>
      <c r="I23" s="141">
        <v>0</v>
      </c>
      <c r="J23" s="141">
        <v>0</v>
      </c>
      <c r="K23" s="156">
        <v>0</v>
      </c>
      <c r="L23" s="157">
        <v>0</v>
      </c>
    </row>
    <row r="24" spans="1:12" ht="23.25" customHeight="1">
      <c r="A24" s="356"/>
      <c r="B24" s="353"/>
      <c r="C24" s="19" t="s">
        <v>2</v>
      </c>
      <c r="D24" s="67">
        <f t="shared" si="2"/>
        <v>0</v>
      </c>
      <c r="E24" s="141">
        <v>0</v>
      </c>
      <c r="F24" s="141">
        <v>0</v>
      </c>
      <c r="G24" s="141">
        <v>0</v>
      </c>
      <c r="H24" s="141">
        <v>0</v>
      </c>
      <c r="I24" s="141">
        <v>0</v>
      </c>
      <c r="J24" s="141">
        <v>0</v>
      </c>
      <c r="K24" s="156">
        <v>0</v>
      </c>
      <c r="L24" s="157">
        <v>0</v>
      </c>
    </row>
    <row r="25" spans="1:12" ht="24.75" customHeight="1">
      <c r="A25" s="356"/>
      <c r="B25" s="353"/>
      <c r="C25" s="19" t="s">
        <v>3</v>
      </c>
      <c r="D25" s="67">
        <f t="shared" si="2"/>
        <v>35233.24</v>
      </c>
      <c r="E25" s="141">
        <v>4009.3</v>
      </c>
      <c r="F25" s="141">
        <v>4068.8</v>
      </c>
      <c r="G25" s="141">
        <v>4105.7</v>
      </c>
      <c r="H25" s="141">
        <v>5208.34</v>
      </c>
      <c r="I25" s="141">
        <v>8471.1</v>
      </c>
      <c r="J25" s="141">
        <v>9370</v>
      </c>
      <c r="K25" s="156">
        <v>0</v>
      </c>
      <c r="L25" s="157">
        <v>0</v>
      </c>
    </row>
    <row r="26" spans="1:12" ht="35.25" customHeight="1">
      <c r="A26" s="356"/>
      <c r="B26" s="353"/>
      <c r="C26" s="19" t="s">
        <v>9</v>
      </c>
      <c r="D26" s="67">
        <f t="shared" si="2"/>
        <v>0</v>
      </c>
      <c r="E26" s="141">
        <v>0</v>
      </c>
      <c r="F26" s="141">
        <v>0</v>
      </c>
      <c r="G26" s="141">
        <v>0</v>
      </c>
      <c r="H26" s="141">
        <v>0</v>
      </c>
      <c r="I26" s="141">
        <v>0</v>
      </c>
      <c r="J26" s="141">
        <v>0</v>
      </c>
      <c r="K26" s="156">
        <v>0</v>
      </c>
      <c r="L26" s="157">
        <v>0</v>
      </c>
    </row>
    <row r="27" spans="1:12" ht="21.75" customHeight="1">
      <c r="A27" s="356" t="s">
        <v>55</v>
      </c>
      <c r="B27" s="353" t="s">
        <v>54</v>
      </c>
      <c r="C27" s="121" t="s">
        <v>8</v>
      </c>
      <c r="D27" s="67">
        <f t="shared" si="2"/>
        <v>565</v>
      </c>
      <c r="E27" s="178">
        <f>E28+E29+E30+E31</f>
        <v>140</v>
      </c>
      <c r="F27" s="178">
        <f t="shared" ref="F27:L27" si="21">F28+F29+F30+F31</f>
        <v>175</v>
      </c>
      <c r="G27" s="178">
        <f t="shared" si="21"/>
        <v>150</v>
      </c>
      <c r="H27" s="178">
        <f t="shared" si="21"/>
        <v>25</v>
      </c>
      <c r="I27" s="178">
        <f t="shared" si="21"/>
        <v>75</v>
      </c>
      <c r="J27" s="178">
        <f t="shared" si="21"/>
        <v>0</v>
      </c>
      <c r="K27" s="178">
        <f t="shared" si="21"/>
        <v>0</v>
      </c>
      <c r="L27" s="178">
        <f t="shared" si="21"/>
        <v>0</v>
      </c>
    </row>
    <row r="28" spans="1:12" ht="21" customHeight="1">
      <c r="A28" s="356"/>
      <c r="B28" s="353"/>
      <c r="C28" s="19" t="s">
        <v>1</v>
      </c>
      <c r="D28" s="67">
        <f t="shared" si="2"/>
        <v>0</v>
      </c>
      <c r="E28" s="141">
        <v>0</v>
      </c>
      <c r="F28" s="141">
        <v>0</v>
      </c>
      <c r="G28" s="141">
        <v>0</v>
      </c>
      <c r="H28" s="141">
        <v>0</v>
      </c>
      <c r="I28" s="141">
        <v>0</v>
      </c>
      <c r="J28" s="141">
        <v>0</v>
      </c>
      <c r="K28" s="141">
        <v>0</v>
      </c>
      <c r="L28" s="157">
        <v>0</v>
      </c>
    </row>
    <row r="29" spans="1:12" ht="21.75" customHeight="1">
      <c r="A29" s="356"/>
      <c r="B29" s="353"/>
      <c r="C29" s="19" t="s">
        <v>2</v>
      </c>
      <c r="D29" s="67">
        <f t="shared" si="2"/>
        <v>0</v>
      </c>
      <c r="E29" s="141">
        <v>0</v>
      </c>
      <c r="F29" s="141">
        <v>0</v>
      </c>
      <c r="G29" s="141">
        <v>0</v>
      </c>
      <c r="H29" s="141">
        <v>0</v>
      </c>
      <c r="I29" s="141">
        <v>0</v>
      </c>
      <c r="J29" s="141">
        <v>0</v>
      </c>
      <c r="K29" s="141">
        <v>0</v>
      </c>
      <c r="L29" s="157">
        <v>0</v>
      </c>
    </row>
    <row r="30" spans="1:12" ht="21.75" customHeight="1">
      <c r="A30" s="356"/>
      <c r="B30" s="353"/>
      <c r="C30" s="19" t="s">
        <v>3</v>
      </c>
      <c r="D30" s="67">
        <f t="shared" si="2"/>
        <v>565</v>
      </c>
      <c r="E30" s="141">
        <v>140</v>
      </c>
      <c r="F30" s="141">
        <v>175</v>
      </c>
      <c r="G30" s="141">
        <v>150</v>
      </c>
      <c r="H30" s="141">
        <v>25</v>
      </c>
      <c r="I30" s="141">
        <v>75</v>
      </c>
      <c r="J30" s="141">
        <v>0</v>
      </c>
      <c r="K30" s="141">
        <v>0</v>
      </c>
      <c r="L30" s="157">
        <v>0</v>
      </c>
    </row>
    <row r="31" spans="1:12" ht="23.25" customHeight="1">
      <c r="A31" s="356"/>
      <c r="B31" s="353"/>
      <c r="C31" s="19" t="s">
        <v>9</v>
      </c>
      <c r="D31" s="67">
        <f t="shared" si="2"/>
        <v>0</v>
      </c>
      <c r="E31" s="141">
        <v>0</v>
      </c>
      <c r="F31" s="141">
        <v>0</v>
      </c>
      <c r="G31" s="141">
        <v>0</v>
      </c>
      <c r="H31" s="141">
        <v>0</v>
      </c>
      <c r="I31" s="141">
        <v>0</v>
      </c>
      <c r="J31" s="141">
        <v>0</v>
      </c>
      <c r="K31" s="141">
        <v>0</v>
      </c>
      <c r="L31" s="157">
        <v>0</v>
      </c>
    </row>
    <row r="32" spans="1:12" ht="23.25" customHeight="1">
      <c r="A32" s="351" t="s">
        <v>21</v>
      </c>
      <c r="B32" s="354" t="s">
        <v>42</v>
      </c>
      <c r="C32" s="17" t="s">
        <v>8</v>
      </c>
      <c r="D32" s="67">
        <f t="shared" si="2"/>
        <v>0</v>
      </c>
      <c r="E32" s="44">
        <f>E33+E34+E35+E36</f>
        <v>0</v>
      </c>
      <c r="F32" s="44">
        <f t="shared" ref="F32:L32" si="22">F33+F34+F35+F36</f>
        <v>0</v>
      </c>
      <c r="G32" s="44">
        <f t="shared" si="22"/>
        <v>0</v>
      </c>
      <c r="H32" s="44">
        <f t="shared" si="22"/>
        <v>0</v>
      </c>
      <c r="I32" s="44">
        <f t="shared" si="22"/>
        <v>0</v>
      </c>
      <c r="J32" s="44">
        <f t="shared" si="22"/>
        <v>0</v>
      </c>
      <c r="K32" s="44">
        <f t="shared" si="22"/>
        <v>0</v>
      </c>
      <c r="L32" s="44">
        <f t="shared" si="22"/>
        <v>0</v>
      </c>
    </row>
    <row r="33" spans="1:12" ht="15.75">
      <c r="A33" s="352"/>
      <c r="B33" s="354"/>
      <c r="C33" s="18" t="s">
        <v>1</v>
      </c>
      <c r="D33" s="67">
        <f t="shared" si="2"/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193">
        <v>0</v>
      </c>
      <c r="L33" s="193">
        <v>0</v>
      </c>
    </row>
    <row r="34" spans="1:12" ht="20.25" customHeight="1">
      <c r="A34" s="352"/>
      <c r="B34" s="354"/>
      <c r="C34" s="18" t="s">
        <v>2</v>
      </c>
      <c r="D34" s="67">
        <f t="shared" si="2"/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193">
        <v>0</v>
      </c>
      <c r="L34" s="193">
        <v>0</v>
      </c>
    </row>
    <row r="35" spans="1:12" ht="22.5" customHeight="1">
      <c r="A35" s="352"/>
      <c r="B35" s="354"/>
      <c r="C35" s="18" t="s">
        <v>3</v>
      </c>
      <c r="D35" s="67">
        <f t="shared" si="2"/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193">
        <v>0</v>
      </c>
      <c r="L35" s="193">
        <v>0</v>
      </c>
    </row>
    <row r="36" spans="1:12" ht="24.75" customHeight="1">
      <c r="A36" s="352"/>
      <c r="B36" s="354"/>
      <c r="C36" s="18" t="s">
        <v>9</v>
      </c>
      <c r="D36" s="67">
        <f t="shared" si="2"/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193">
        <v>0</v>
      </c>
      <c r="L36" s="193">
        <v>0</v>
      </c>
    </row>
    <row r="37" spans="1:12" ht="24" customHeight="1">
      <c r="A37" s="351" t="s">
        <v>45</v>
      </c>
      <c r="B37" s="352" t="s">
        <v>70</v>
      </c>
      <c r="C37" s="17" t="s">
        <v>8</v>
      </c>
      <c r="D37" s="67">
        <f t="shared" si="2"/>
        <v>0</v>
      </c>
      <c r="E37" s="123">
        <f>E38+E39+E40+E41</f>
        <v>0</v>
      </c>
      <c r="F37" s="123">
        <f t="shared" ref="F37:L37" si="23">F38+F39+F40+F41</f>
        <v>0</v>
      </c>
      <c r="G37" s="123">
        <f t="shared" si="23"/>
        <v>0</v>
      </c>
      <c r="H37" s="123">
        <f t="shared" si="23"/>
        <v>0</v>
      </c>
      <c r="I37" s="123">
        <f t="shared" si="23"/>
        <v>0</v>
      </c>
      <c r="J37" s="123">
        <f t="shared" si="23"/>
        <v>0</v>
      </c>
      <c r="K37" s="123">
        <f t="shared" si="23"/>
        <v>0</v>
      </c>
      <c r="L37" s="123">
        <f t="shared" si="23"/>
        <v>0</v>
      </c>
    </row>
    <row r="38" spans="1:12" ht="23.25" customHeight="1">
      <c r="A38" s="352"/>
      <c r="B38" s="352"/>
      <c r="C38" s="18" t="s">
        <v>1</v>
      </c>
      <c r="D38" s="67">
        <f t="shared" si="2"/>
        <v>0</v>
      </c>
      <c r="E38" s="116">
        <v>0</v>
      </c>
      <c r="F38" s="116">
        <v>0</v>
      </c>
      <c r="G38" s="116">
        <v>0</v>
      </c>
      <c r="H38" s="116">
        <v>0</v>
      </c>
      <c r="I38" s="116">
        <v>0</v>
      </c>
      <c r="J38" s="116">
        <v>0</v>
      </c>
      <c r="K38" s="193">
        <v>0</v>
      </c>
      <c r="L38" s="193">
        <v>0</v>
      </c>
    </row>
    <row r="39" spans="1:12" ht="15.75">
      <c r="A39" s="352"/>
      <c r="B39" s="352"/>
      <c r="C39" s="18" t="s">
        <v>2</v>
      </c>
      <c r="D39" s="67">
        <f t="shared" si="2"/>
        <v>0</v>
      </c>
      <c r="E39" s="116">
        <v>0</v>
      </c>
      <c r="F39" s="116">
        <v>0</v>
      </c>
      <c r="G39" s="116">
        <v>0</v>
      </c>
      <c r="H39" s="116">
        <v>0</v>
      </c>
      <c r="I39" s="116">
        <v>0</v>
      </c>
      <c r="J39" s="116">
        <v>0</v>
      </c>
      <c r="K39" s="193">
        <v>0</v>
      </c>
      <c r="L39" s="193">
        <v>0</v>
      </c>
    </row>
    <row r="40" spans="1:12" ht="15.75">
      <c r="A40" s="352"/>
      <c r="B40" s="352"/>
      <c r="C40" s="18" t="s">
        <v>3</v>
      </c>
      <c r="D40" s="67">
        <f t="shared" si="2"/>
        <v>0</v>
      </c>
      <c r="E40" s="116">
        <v>0</v>
      </c>
      <c r="F40" s="116">
        <v>0</v>
      </c>
      <c r="G40" s="116">
        <v>0</v>
      </c>
      <c r="H40" s="116">
        <v>0</v>
      </c>
      <c r="I40" s="116">
        <v>0</v>
      </c>
      <c r="J40" s="116">
        <v>0</v>
      </c>
      <c r="K40" s="193">
        <v>0</v>
      </c>
      <c r="L40" s="193">
        <v>0</v>
      </c>
    </row>
    <row r="41" spans="1:12" ht="23.25" customHeight="1">
      <c r="A41" s="352"/>
      <c r="B41" s="352"/>
      <c r="C41" s="18" t="s">
        <v>9</v>
      </c>
      <c r="D41" s="67">
        <f t="shared" si="2"/>
        <v>0</v>
      </c>
      <c r="E41" s="116">
        <v>0</v>
      </c>
      <c r="F41" s="116">
        <v>0</v>
      </c>
      <c r="G41" s="116">
        <v>0</v>
      </c>
      <c r="H41" s="116">
        <v>0</v>
      </c>
      <c r="I41" s="116">
        <v>0</v>
      </c>
      <c r="J41" s="116">
        <v>0</v>
      </c>
      <c r="K41" s="193">
        <v>0</v>
      </c>
      <c r="L41" s="193">
        <v>0</v>
      </c>
    </row>
  </sheetData>
  <mergeCells count="21">
    <mergeCell ref="G1:J1"/>
    <mergeCell ref="A12:A16"/>
    <mergeCell ref="B12:B16"/>
    <mergeCell ref="A27:A31"/>
    <mergeCell ref="A7:A11"/>
    <mergeCell ref="B7:B11"/>
    <mergeCell ref="B22:B26"/>
    <mergeCell ref="A22:A26"/>
    <mergeCell ref="B17:B21"/>
    <mergeCell ref="A17:A21"/>
    <mergeCell ref="A4:A5"/>
    <mergeCell ref="B4:B5"/>
    <mergeCell ref="C4:C5"/>
    <mergeCell ref="A2:L2"/>
    <mergeCell ref="A3:L3"/>
    <mergeCell ref="D4:L4"/>
    <mergeCell ref="A37:A41"/>
    <mergeCell ref="B37:B41"/>
    <mergeCell ref="B27:B31"/>
    <mergeCell ref="A32:A36"/>
    <mergeCell ref="B32:B36"/>
  </mergeCells>
  <pageMargins left="0.7" right="0.7" top="0.75" bottom="0.75" header="0.3" footer="0.3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61"/>
  <sheetViews>
    <sheetView view="pageBreakPreview" zoomScaleNormal="100" zoomScaleSheetLayoutView="100" workbookViewId="0">
      <pane ySplit="5" topLeftCell="A6" activePane="bottomLeft" state="frozen"/>
      <selection pane="bottomLeft" activeCell="Q12" sqref="Q12"/>
    </sheetView>
  </sheetViews>
  <sheetFormatPr defaultRowHeight="15"/>
  <cols>
    <col min="1" max="1" width="15.140625" customWidth="1"/>
    <col min="2" max="2" width="30.85546875" customWidth="1"/>
    <col min="3" max="3" width="27.140625" customWidth="1"/>
    <col min="4" max="4" width="10" customWidth="1"/>
    <col min="5" max="6" width="8.140625" customWidth="1"/>
    <col min="7" max="7" width="8.85546875" customWidth="1"/>
    <col min="8" max="8" width="8.7109375" customWidth="1"/>
    <col min="9" max="9" width="8.28515625" customWidth="1"/>
    <col min="10" max="10" width="11.42578125" customWidth="1"/>
  </cols>
  <sheetData>
    <row r="1" spans="1:12" ht="10.5" customHeight="1">
      <c r="G1" s="336"/>
      <c r="H1" s="336"/>
      <c r="I1" s="336"/>
      <c r="J1" s="336"/>
    </row>
    <row r="2" spans="1:12">
      <c r="A2" s="396" t="s">
        <v>60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</row>
    <row r="3" spans="1:12" ht="52.5" customHeight="1">
      <c r="A3" s="270" t="s">
        <v>69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</row>
    <row r="4" spans="1:12" ht="15.75" customHeight="1">
      <c r="A4" s="260" t="s">
        <v>4</v>
      </c>
      <c r="B4" s="258" t="s">
        <v>5</v>
      </c>
      <c r="C4" s="258" t="s">
        <v>6</v>
      </c>
      <c r="D4" s="320" t="s">
        <v>12</v>
      </c>
      <c r="E4" s="321"/>
      <c r="F4" s="321"/>
      <c r="G4" s="321"/>
      <c r="H4" s="321"/>
      <c r="I4" s="321"/>
      <c r="J4" s="321"/>
      <c r="K4" s="321"/>
      <c r="L4" s="322"/>
    </row>
    <row r="5" spans="1:12" ht="16.5" thickBot="1">
      <c r="A5" s="261"/>
      <c r="B5" s="259"/>
      <c r="C5" s="259"/>
      <c r="D5" s="20" t="s">
        <v>0</v>
      </c>
      <c r="E5" s="3">
        <v>2020</v>
      </c>
      <c r="F5" s="3">
        <v>2021</v>
      </c>
      <c r="G5" s="3">
        <v>2022</v>
      </c>
      <c r="H5" s="3">
        <v>2023</v>
      </c>
      <c r="I5" s="63">
        <v>2024</v>
      </c>
      <c r="J5" s="125">
        <v>2025</v>
      </c>
      <c r="K5" s="125">
        <v>2026</v>
      </c>
      <c r="L5" s="63">
        <v>2027</v>
      </c>
    </row>
    <row r="6" spans="1:12" ht="16.5" thickBot="1">
      <c r="A6" s="152">
        <v>1</v>
      </c>
      <c r="B6" s="14">
        <v>2</v>
      </c>
      <c r="C6" s="14">
        <v>3</v>
      </c>
      <c r="D6" s="145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6">
        <v>10</v>
      </c>
      <c r="K6" s="147">
        <v>11</v>
      </c>
      <c r="L6" s="148">
        <v>12</v>
      </c>
    </row>
    <row r="7" spans="1:12" ht="19.5" customHeight="1">
      <c r="A7" s="385" t="s">
        <v>22</v>
      </c>
      <c r="B7" s="388" t="s">
        <v>61</v>
      </c>
      <c r="C7" s="153" t="s">
        <v>8</v>
      </c>
      <c r="D7" s="139">
        <f>E7+F7+G7+H7+I7+J7+K7+L7</f>
        <v>10659.800000000001</v>
      </c>
      <c r="E7" s="139">
        <f>E8+E9+E10+E11</f>
        <v>0</v>
      </c>
      <c r="F7" s="139">
        <f t="shared" ref="F7:J7" si="0">F8+F9+F10+F11</f>
        <v>4550.1000000000004</v>
      </c>
      <c r="G7" s="139">
        <f t="shared" si="0"/>
        <v>4381</v>
      </c>
      <c r="H7" s="139">
        <f t="shared" si="0"/>
        <v>380.1</v>
      </c>
      <c r="I7" s="139">
        <f t="shared" si="0"/>
        <v>533.6</v>
      </c>
      <c r="J7" s="139">
        <f t="shared" si="0"/>
        <v>275</v>
      </c>
      <c r="K7" s="139">
        <f t="shared" ref="K7:L7" si="1">K8+K9+K10+K11</f>
        <v>270</v>
      </c>
      <c r="L7" s="149">
        <f t="shared" si="1"/>
        <v>270</v>
      </c>
    </row>
    <row r="8" spans="1:12" ht="19.5" customHeight="1">
      <c r="A8" s="386"/>
      <c r="B8" s="389"/>
      <c r="C8" s="69" t="s">
        <v>1</v>
      </c>
      <c r="D8" s="67">
        <f t="shared" ref="D8:D61" si="2">E8+F8+G8+H8+I8+J8+K8+L8</f>
        <v>0</v>
      </c>
      <c r="E8" s="67">
        <f>E13+E48</f>
        <v>0</v>
      </c>
      <c r="F8" s="67">
        <f t="shared" ref="F8:J8" si="3">F13+F48</f>
        <v>0</v>
      </c>
      <c r="G8" s="67">
        <f t="shared" si="3"/>
        <v>0</v>
      </c>
      <c r="H8" s="67">
        <f t="shared" si="3"/>
        <v>0</v>
      </c>
      <c r="I8" s="67">
        <f t="shared" si="3"/>
        <v>0</v>
      </c>
      <c r="J8" s="67">
        <f t="shared" si="3"/>
        <v>0</v>
      </c>
      <c r="K8" s="67">
        <f t="shared" ref="K8:L8" si="4">K13+K48</f>
        <v>0</v>
      </c>
      <c r="L8" s="150">
        <f t="shared" si="4"/>
        <v>0</v>
      </c>
    </row>
    <row r="9" spans="1:12" ht="21" customHeight="1">
      <c r="A9" s="386"/>
      <c r="B9" s="389"/>
      <c r="C9" s="69" t="s">
        <v>2</v>
      </c>
      <c r="D9" s="67">
        <f t="shared" si="2"/>
        <v>8832.7999999999993</v>
      </c>
      <c r="E9" s="67">
        <f>E14+E49</f>
        <v>0</v>
      </c>
      <c r="F9" s="67">
        <f t="shared" ref="F9:J11" si="5">F14+F49</f>
        <v>4500</v>
      </c>
      <c r="G9" s="67">
        <f t="shared" si="5"/>
        <v>4332.8</v>
      </c>
      <c r="H9" s="67">
        <f t="shared" si="5"/>
        <v>0</v>
      </c>
      <c r="I9" s="67">
        <f t="shared" si="5"/>
        <v>0</v>
      </c>
      <c r="J9" s="67">
        <f t="shared" si="5"/>
        <v>0</v>
      </c>
      <c r="K9" s="67">
        <f t="shared" ref="K9:L9" si="6">K14+K49</f>
        <v>0</v>
      </c>
      <c r="L9" s="150">
        <f t="shared" si="6"/>
        <v>0</v>
      </c>
    </row>
    <row r="10" spans="1:12" ht="18" customHeight="1">
      <c r="A10" s="386"/>
      <c r="B10" s="389"/>
      <c r="C10" s="69" t="s">
        <v>3</v>
      </c>
      <c r="D10" s="67">
        <f t="shared" si="2"/>
        <v>1827</v>
      </c>
      <c r="E10" s="67">
        <f>E15+E50</f>
        <v>0</v>
      </c>
      <c r="F10" s="67">
        <f t="shared" si="5"/>
        <v>50.1</v>
      </c>
      <c r="G10" s="67">
        <f t="shared" si="5"/>
        <v>48.2</v>
      </c>
      <c r="H10" s="67">
        <f t="shared" si="5"/>
        <v>380.1</v>
      </c>
      <c r="I10" s="67">
        <f t="shared" si="5"/>
        <v>533.6</v>
      </c>
      <c r="J10" s="67">
        <f t="shared" si="5"/>
        <v>275</v>
      </c>
      <c r="K10" s="67">
        <f t="shared" ref="K10:L10" si="7">K15+K50</f>
        <v>270</v>
      </c>
      <c r="L10" s="150">
        <f t="shared" si="7"/>
        <v>270</v>
      </c>
    </row>
    <row r="11" spans="1:12" ht="19.5" customHeight="1" thickBot="1">
      <c r="A11" s="387"/>
      <c r="B11" s="390"/>
      <c r="C11" s="154" t="s">
        <v>9</v>
      </c>
      <c r="D11" s="140">
        <f t="shared" si="2"/>
        <v>0</v>
      </c>
      <c r="E11" s="140">
        <f>E16+E51</f>
        <v>0</v>
      </c>
      <c r="F11" s="140">
        <f t="shared" si="5"/>
        <v>0</v>
      </c>
      <c r="G11" s="140">
        <f t="shared" si="5"/>
        <v>0</v>
      </c>
      <c r="H11" s="140">
        <f t="shared" si="5"/>
        <v>0</v>
      </c>
      <c r="I11" s="140">
        <f t="shared" si="5"/>
        <v>0</v>
      </c>
      <c r="J11" s="140">
        <f t="shared" si="5"/>
        <v>0</v>
      </c>
      <c r="K11" s="140">
        <f t="shared" ref="K11:L11" si="8">K16+K51</f>
        <v>0</v>
      </c>
      <c r="L11" s="151">
        <f t="shared" si="8"/>
        <v>0</v>
      </c>
    </row>
    <row r="12" spans="1:12" ht="19.5" customHeight="1">
      <c r="A12" s="391" t="s">
        <v>18</v>
      </c>
      <c r="B12" s="393" t="s">
        <v>62</v>
      </c>
      <c r="C12" s="182" t="s">
        <v>8</v>
      </c>
      <c r="D12" s="139">
        <f t="shared" si="2"/>
        <v>10649.800000000001</v>
      </c>
      <c r="E12" s="183">
        <f>E13+E14+E15+E16</f>
        <v>0</v>
      </c>
      <c r="F12" s="183">
        <f t="shared" ref="F12:J12" si="9">F13+F14+F15+F16</f>
        <v>4550.1000000000004</v>
      </c>
      <c r="G12" s="183">
        <f t="shared" si="9"/>
        <v>4381</v>
      </c>
      <c r="H12" s="183">
        <f t="shared" si="9"/>
        <v>380.1</v>
      </c>
      <c r="I12" s="183">
        <f t="shared" si="9"/>
        <v>533.6</v>
      </c>
      <c r="J12" s="183">
        <f t="shared" si="9"/>
        <v>265</v>
      </c>
      <c r="K12" s="183">
        <f t="shared" ref="K12:L12" si="10">K13+K14+K15+K16</f>
        <v>270</v>
      </c>
      <c r="L12" s="184">
        <f t="shared" si="10"/>
        <v>270</v>
      </c>
    </row>
    <row r="13" spans="1:12" ht="15" customHeight="1">
      <c r="A13" s="373"/>
      <c r="B13" s="394"/>
      <c r="C13" s="177" t="s">
        <v>1</v>
      </c>
      <c r="D13" s="67">
        <f t="shared" si="2"/>
        <v>0</v>
      </c>
      <c r="E13" s="45">
        <f>E18+E23+E28+E33+E38+E43</f>
        <v>0</v>
      </c>
      <c r="F13" s="45">
        <f t="shared" ref="F13:L13" si="11">F18+F23+F28+F33+F38+F43</f>
        <v>0</v>
      </c>
      <c r="G13" s="45">
        <f t="shared" si="11"/>
        <v>0</v>
      </c>
      <c r="H13" s="45">
        <f t="shared" si="11"/>
        <v>0</v>
      </c>
      <c r="I13" s="45">
        <f t="shared" si="11"/>
        <v>0</v>
      </c>
      <c r="J13" s="45">
        <f t="shared" si="11"/>
        <v>0</v>
      </c>
      <c r="K13" s="45">
        <f t="shared" si="11"/>
        <v>0</v>
      </c>
      <c r="L13" s="45">
        <f t="shared" si="11"/>
        <v>0</v>
      </c>
    </row>
    <row r="14" spans="1:12" ht="16.5" customHeight="1">
      <c r="A14" s="373"/>
      <c r="B14" s="394"/>
      <c r="C14" s="177" t="s">
        <v>2</v>
      </c>
      <c r="D14" s="67">
        <f t="shared" si="2"/>
        <v>8832.7999999999993</v>
      </c>
      <c r="E14" s="45">
        <f t="shared" ref="E14:L16" si="12">E19+E24+E29+E34+E39+E44</f>
        <v>0</v>
      </c>
      <c r="F14" s="45">
        <f t="shared" si="12"/>
        <v>4500</v>
      </c>
      <c r="G14" s="45">
        <f t="shared" si="12"/>
        <v>4332.8</v>
      </c>
      <c r="H14" s="45">
        <f t="shared" si="12"/>
        <v>0</v>
      </c>
      <c r="I14" s="45">
        <f t="shared" si="12"/>
        <v>0</v>
      </c>
      <c r="J14" s="45">
        <f t="shared" si="12"/>
        <v>0</v>
      </c>
      <c r="K14" s="45">
        <f t="shared" si="12"/>
        <v>0</v>
      </c>
      <c r="L14" s="45">
        <f t="shared" si="12"/>
        <v>0</v>
      </c>
    </row>
    <row r="15" spans="1:12" ht="18" customHeight="1">
      <c r="A15" s="373"/>
      <c r="B15" s="394"/>
      <c r="C15" s="177" t="s">
        <v>3</v>
      </c>
      <c r="D15" s="67">
        <f t="shared" si="2"/>
        <v>1817</v>
      </c>
      <c r="E15" s="45">
        <f t="shared" si="12"/>
        <v>0</v>
      </c>
      <c r="F15" s="45">
        <f t="shared" si="12"/>
        <v>50.1</v>
      </c>
      <c r="G15" s="45">
        <f t="shared" si="12"/>
        <v>48.2</v>
      </c>
      <c r="H15" s="45">
        <f t="shared" si="12"/>
        <v>380.1</v>
      </c>
      <c r="I15" s="45">
        <f t="shared" si="12"/>
        <v>533.6</v>
      </c>
      <c r="J15" s="45">
        <f t="shared" si="12"/>
        <v>265</v>
      </c>
      <c r="K15" s="45">
        <f t="shared" si="12"/>
        <v>270</v>
      </c>
      <c r="L15" s="45">
        <f t="shared" si="12"/>
        <v>270</v>
      </c>
    </row>
    <row r="16" spans="1:12" ht="21.75" customHeight="1" thickBot="1">
      <c r="A16" s="392"/>
      <c r="B16" s="395"/>
      <c r="C16" s="70" t="s">
        <v>9</v>
      </c>
      <c r="D16" s="140">
        <f t="shared" si="2"/>
        <v>0</v>
      </c>
      <c r="E16" s="45">
        <f t="shared" si="12"/>
        <v>0</v>
      </c>
      <c r="F16" s="45">
        <f t="shared" si="12"/>
        <v>0</v>
      </c>
      <c r="G16" s="45">
        <f t="shared" si="12"/>
        <v>0</v>
      </c>
      <c r="H16" s="45">
        <f t="shared" si="12"/>
        <v>0</v>
      </c>
      <c r="I16" s="45">
        <f t="shared" si="12"/>
        <v>0</v>
      </c>
      <c r="J16" s="45">
        <f t="shared" si="12"/>
        <v>0</v>
      </c>
      <c r="K16" s="45">
        <f t="shared" si="12"/>
        <v>0</v>
      </c>
      <c r="L16" s="45">
        <f t="shared" si="12"/>
        <v>0</v>
      </c>
    </row>
    <row r="17" spans="1:12" ht="19.5" customHeight="1">
      <c r="A17" s="369" t="s">
        <v>14</v>
      </c>
      <c r="B17" s="367" t="s">
        <v>68</v>
      </c>
      <c r="C17" s="25" t="s">
        <v>8</v>
      </c>
      <c r="D17" s="66">
        <f t="shared" si="2"/>
        <v>0</v>
      </c>
      <c r="E17" s="159">
        <f>E18+E19+E20+E21</f>
        <v>0</v>
      </c>
      <c r="F17" s="159">
        <f t="shared" ref="F17:L17" si="13">F18+F19+F20+F21</f>
        <v>0</v>
      </c>
      <c r="G17" s="159">
        <f t="shared" si="13"/>
        <v>0</v>
      </c>
      <c r="H17" s="159">
        <f t="shared" si="13"/>
        <v>0</v>
      </c>
      <c r="I17" s="159">
        <f t="shared" si="13"/>
        <v>0</v>
      </c>
      <c r="J17" s="159">
        <f t="shared" si="13"/>
        <v>0</v>
      </c>
      <c r="K17" s="159">
        <f t="shared" si="13"/>
        <v>0</v>
      </c>
      <c r="L17" s="159">
        <f t="shared" si="13"/>
        <v>0</v>
      </c>
    </row>
    <row r="18" spans="1:12" ht="18" customHeight="1">
      <c r="A18" s="369"/>
      <c r="B18" s="367"/>
      <c r="C18" s="22" t="s">
        <v>1</v>
      </c>
      <c r="D18" s="67">
        <f t="shared" si="2"/>
        <v>0</v>
      </c>
      <c r="E18" s="141">
        <v>0</v>
      </c>
      <c r="F18" s="141">
        <v>0</v>
      </c>
      <c r="G18" s="141">
        <v>0</v>
      </c>
      <c r="H18" s="141">
        <v>0</v>
      </c>
      <c r="I18" s="141">
        <v>0</v>
      </c>
      <c r="J18" s="141">
        <v>0</v>
      </c>
      <c r="K18" s="157">
        <v>0</v>
      </c>
      <c r="L18" s="157">
        <v>0</v>
      </c>
    </row>
    <row r="19" spans="1:12" ht="17.25" customHeight="1">
      <c r="A19" s="369"/>
      <c r="B19" s="367"/>
      <c r="C19" s="22" t="s">
        <v>2</v>
      </c>
      <c r="D19" s="67">
        <f t="shared" si="2"/>
        <v>0</v>
      </c>
      <c r="E19" s="141">
        <v>0</v>
      </c>
      <c r="F19" s="141">
        <v>0</v>
      </c>
      <c r="G19" s="141">
        <v>0</v>
      </c>
      <c r="H19" s="141">
        <v>0</v>
      </c>
      <c r="I19" s="141">
        <v>0</v>
      </c>
      <c r="J19" s="141">
        <v>0</v>
      </c>
      <c r="K19" s="157">
        <v>0</v>
      </c>
      <c r="L19" s="157">
        <v>0</v>
      </c>
    </row>
    <row r="20" spans="1:12" ht="19.5" customHeight="1">
      <c r="A20" s="369"/>
      <c r="B20" s="367"/>
      <c r="C20" s="22" t="s">
        <v>3</v>
      </c>
      <c r="D20" s="67">
        <f t="shared" si="2"/>
        <v>0</v>
      </c>
      <c r="E20" s="141">
        <v>0</v>
      </c>
      <c r="F20" s="141">
        <v>0</v>
      </c>
      <c r="G20" s="141">
        <v>0</v>
      </c>
      <c r="H20" s="141">
        <v>0</v>
      </c>
      <c r="I20" s="141">
        <v>0</v>
      </c>
      <c r="J20" s="141">
        <v>0</v>
      </c>
      <c r="K20" s="157">
        <v>0</v>
      </c>
      <c r="L20" s="157">
        <v>0</v>
      </c>
    </row>
    <row r="21" spans="1:12" ht="21" customHeight="1" thickBot="1">
      <c r="A21" s="370"/>
      <c r="B21" s="368"/>
      <c r="C21" s="23" t="s">
        <v>9</v>
      </c>
      <c r="D21" s="67">
        <f t="shared" si="2"/>
        <v>0</v>
      </c>
      <c r="E21" s="141">
        <v>0</v>
      </c>
      <c r="F21" s="141">
        <v>0</v>
      </c>
      <c r="G21" s="141">
        <v>0</v>
      </c>
      <c r="H21" s="141">
        <v>0</v>
      </c>
      <c r="I21" s="141">
        <v>0</v>
      </c>
      <c r="J21" s="141">
        <v>0</v>
      </c>
      <c r="K21" s="157">
        <v>0</v>
      </c>
      <c r="L21" s="157">
        <v>0</v>
      </c>
    </row>
    <row r="22" spans="1:12" ht="21" customHeight="1">
      <c r="A22" s="371" t="s">
        <v>55</v>
      </c>
      <c r="B22" s="372" t="s">
        <v>63</v>
      </c>
      <c r="C22" s="21" t="s">
        <v>8</v>
      </c>
      <c r="D22" s="67">
        <f t="shared" si="2"/>
        <v>0</v>
      </c>
      <c r="E22" s="179">
        <f>E23+E24+E25+E26</f>
        <v>0</v>
      </c>
      <c r="F22" s="179">
        <f t="shared" ref="F22:L22" si="14">F23+F24+F25+F26</f>
        <v>0</v>
      </c>
      <c r="G22" s="179">
        <f t="shared" si="14"/>
        <v>0</v>
      </c>
      <c r="H22" s="179">
        <f t="shared" si="14"/>
        <v>0</v>
      </c>
      <c r="I22" s="179">
        <f t="shared" si="14"/>
        <v>0</v>
      </c>
      <c r="J22" s="179">
        <f t="shared" si="14"/>
        <v>0</v>
      </c>
      <c r="K22" s="179">
        <f t="shared" si="14"/>
        <v>0</v>
      </c>
      <c r="L22" s="179">
        <f t="shared" si="14"/>
        <v>0</v>
      </c>
    </row>
    <row r="23" spans="1:12" ht="17.25" customHeight="1">
      <c r="A23" s="369"/>
      <c r="B23" s="367"/>
      <c r="C23" s="22" t="s">
        <v>1</v>
      </c>
      <c r="D23" s="67">
        <f t="shared" si="2"/>
        <v>0</v>
      </c>
      <c r="E23" s="144">
        <v>0</v>
      </c>
      <c r="F23" s="144">
        <v>0</v>
      </c>
      <c r="G23" s="144">
        <v>0</v>
      </c>
      <c r="H23" s="144">
        <v>0</v>
      </c>
      <c r="I23" s="144">
        <v>0</v>
      </c>
      <c r="J23" s="144">
        <v>0</v>
      </c>
      <c r="K23" s="129">
        <v>0</v>
      </c>
      <c r="L23" s="129">
        <v>0</v>
      </c>
    </row>
    <row r="24" spans="1:12" ht="16.5" customHeight="1">
      <c r="A24" s="369"/>
      <c r="B24" s="367"/>
      <c r="C24" s="22" t="s">
        <v>2</v>
      </c>
      <c r="D24" s="67">
        <f t="shared" si="2"/>
        <v>0</v>
      </c>
      <c r="E24" s="144">
        <v>0</v>
      </c>
      <c r="F24" s="144">
        <v>0</v>
      </c>
      <c r="G24" s="144">
        <v>0</v>
      </c>
      <c r="H24" s="144">
        <v>0</v>
      </c>
      <c r="I24" s="144">
        <v>0</v>
      </c>
      <c r="J24" s="144">
        <v>0</v>
      </c>
      <c r="K24" s="129">
        <v>0</v>
      </c>
      <c r="L24" s="129">
        <v>0</v>
      </c>
    </row>
    <row r="25" spans="1:12" ht="18" customHeight="1">
      <c r="A25" s="369"/>
      <c r="B25" s="367"/>
      <c r="C25" s="22" t="s">
        <v>3</v>
      </c>
      <c r="D25" s="67">
        <f t="shared" si="2"/>
        <v>0</v>
      </c>
      <c r="E25" s="144">
        <v>0</v>
      </c>
      <c r="F25" s="144">
        <v>0</v>
      </c>
      <c r="G25" s="144">
        <v>0</v>
      </c>
      <c r="H25" s="144">
        <v>0</v>
      </c>
      <c r="I25" s="144">
        <v>0</v>
      </c>
      <c r="J25" s="144">
        <v>0</v>
      </c>
      <c r="K25" s="129">
        <v>0</v>
      </c>
      <c r="L25" s="129">
        <v>0</v>
      </c>
    </row>
    <row r="26" spans="1:12" ht="21" customHeight="1" thickBot="1">
      <c r="A26" s="369"/>
      <c r="B26" s="367"/>
      <c r="C26" s="62" t="s">
        <v>9</v>
      </c>
      <c r="D26" s="67">
        <f t="shared" si="2"/>
        <v>0</v>
      </c>
      <c r="E26" s="144">
        <v>0</v>
      </c>
      <c r="F26" s="144">
        <v>0</v>
      </c>
      <c r="G26" s="144">
        <v>0</v>
      </c>
      <c r="H26" s="144">
        <v>0</v>
      </c>
      <c r="I26" s="144">
        <v>0</v>
      </c>
      <c r="J26" s="144">
        <v>0</v>
      </c>
      <c r="K26" s="129">
        <v>0</v>
      </c>
      <c r="L26" s="129">
        <v>0</v>
      </c>
    </row>
    <row r="27" spans="1:12" ht="18.75" customHeight="1">
      <c r="A27" s="378" t="s">
        <v>16</v>
      </c>
      <c r="B27" s="381" t="s">
        <v>64</v>
      </c>
      <c r="C27" s="21" t="s">
        <v>8</v>
      </c>
      <c r="D27" s="67">
        <f t="shared" si="2"/>
        <v>0</v>
      </c>
      <c r="E27" s="178">
        <f>E28+E29+E30+E31</f>
        <v>0</v>
      </c>
      <c r="F27" s="178">
        <f t="shared" ref="F27:L27" si="15">F28+F29+F30+F31</f>
        <v>0</v>
      </c>
      <c r="G27" s="178">
        <f t="shared" si="15"/>
        <v>0</v>
      </c>
      <c r="H27" s="178">
        <f t="shared" si="15"/>
        <v>0</v>
      </c>
      <c r="I27" s="178">
        <f t="shared" si="15"/>
        <v>0</v>
      </c>
      <c r="J27" s="178">
        <f t="shared" si="15"/>
        <v>0</v>
      </c>
      <c r="K27" s="178">
        <f t="shared" si="15"/>
        <v>0</v>
      </c>
      <c r="L27" s="178">
        <f t="shared" si="15"/>
        <v>0</v>
      </c>
    </row>
    <row r="28" spans="1:12" ht="17.25" customHeight="1">
      <c r="A28" s="379"/>
      <c r="B28" s="382"/>
      <c r="C28" s="22" t="s">
        <v>1</v>
      </c>
      <c r="D28" s="67">
        <f t="shared" si="2"/>
        <v>0</v>
      </c>
      <c r="E28" s="141">
        <v>0</v>
      </c>
      <c r="F28" s="141">
        <v>0</v>
      </c>
      <c r="G28" s="141">
        <v>0</v>
      </c>
      <c r="H28" s="141">
        <v>0</v>
      </c>
      <c r="I28" s="141">
        <v>0</v>
      </c>
      <c r="J28" s="141">
        <v>0</v>
      </c>
      <c r="K28" s="157">
        <v>0</v>
      </c>
      <c r="L28" s="157">
        <v>0</v>
      </c>
    </row>
    <row r="29" spans="1:12" ht="18" customHeight="1">
      <c r="A29" s="379"/>
      <c r="B29" s="382"/>
      <c r="C29" s="22" t="s">
        <v>2</v>
      </c>
      <c r="D29" s="67">
        <f t="shared" si="2"/>
        <v>0</v>
      </c>
      <c r="E29" s="141">
        <v>0</v>
      </c>
      <c r="F29" s="141">
        <v>0</v>
      </c>
      <c r="G29" s="141">
        <v>0</v>
      </c>
      <c r="H29" s="141">
        <v>0</v>
      </c>
      <c r="I29" s="141">
        <v>0</v>
      </c>
      <c r="J29" s="141">
        <v>0</v>
      </c>
      <c r="K29" s="157">
        <v>0</v>
      </c>
      <c r="L29" s="157">
        <v>0</v>
      </c>
    </row>
    <row r="30" spans="1:12" ht="18.75" customHeight="1">
      <c r="A30" s="379"/>
      <c r="B30" s="382"/>
      <c r="C30" s="22" t="s">
        <v>3</v>
      </c>
      <c r="D30" s="67">
        <f t="shared" si="2"/>
        <v>0</v>
      </c>
      <c r="E30" s="141">
        <v>0</v>
      </c>
      <c r="F30" s="141">
        <v>0</v>
      </c>
      <c r="G30" s="141">
        <v>0</v>
      </c>
      <c r="H30" s="141">
        <v>0</v>
      </c>
      <c r="I30" s="141">
        <v>0</v>
      </c>
      <c r="J30" s="141">
        <v>0</v>
      </c>
      <c r="K30" s="157">
        <v>0</v>
      </c>
      <c r="L30" s="157">
        <v>0</v>
      </c>
    </row>
    <row r="31" spans="1:12" ht="17.25" customHeight="1" thickBot="1">
      <c r="A31" s="380"/>
      <c r="B31" s="383"/>
      <c r="C31" s="23" t="s">
        <v>9</v>
      </c>
      <c r="D31" s="67">
        <f t="shared" si="2"/>
        <v>0</v>
      </c>
      <c r="E31" s="141">
        <v>0</v>
      </c>
      <c r="F31" s="141">
        <v>0</v>
      </c>
      <c r="G31" s="141">
        <v>0</v>
      </c>
      <c r="H31" s="141">
        <v>0</v>
      </c>
      <c r="I31" s="141">
        <v>0</v>
      </c>
      <c r="J31" s="141">
        <v>0</v>
      </c>
      <c r="K31" s="157">
        <v>0</v>
      </c>
      <c r="L31" s="157">
        <v>0</v>
      </c>
    </row>
    <row r="32" spans="1:12" ht="18.75" customHeight="1">
      <c r="A32" s="371" t="s">
        <v>28</v>
      </c>
      <c r="B32" s="372" t="s">
        <v>75</v>
      </c>
      <c r="C32" s="21" t="s">
        <v>8</v>
      </c>
      <c r="D32" s="67">
        <f t="shared" si="2"/>
        <v>8931.1</v>
      </c>
      <c r="E32" s="178">
        <f>E33++E34+E35+E36</f>
        <v>0</v>
      </c>
      <c r="F32" s="178">
        <f t="shared" ref="F32:L32" si="16">F33++F34+F35+F36</f>
        <v>4550.1000000000004</v>
      </c>
      <c r="G32" s="178">
        <f t="shared" si="16"/>
        <v>4381</v>
      </c>
      <c r="H32" s="178">
        <f t="shared" si="16"/>
        <v>0</v>
      </c>
      <c r="I32" s="178">
        <f t="shared" si="16"/>
        <v>0</v>
      </c>
      <c r="J32" s="178">
        <f t="shared" si="16"/>
        <v>0</v>
      </c>
      <c r="K32" s="178">
        <f t="shared" si="16"/>
        <v>0</v>
      </c>
      <c r="L32" s="178">
        <f t="shared" si="16"/>
        <v>0</v>
      </c>
    </row>
    <row r="33" spans="1:14" ht="18" customHeight="1">
      <c r="A33" s="369"/>
      <c r="B33" s="367"/>
      <c r="C33" s="22" t="s">
        <v>1</v>
      </c>
      <c r="D33" s="67">
        <f t="shared" si="2"/>
        <v>0</v>
      </c>
      <c r="E33" s="141">
        <v>0</v>
      </c>
      <c r="F33" s="141">
        <v>0</v>
      </c>
      <c r="G33" s="141">
        <v>0</v>
      </c>
      <c r="H33" s="141">
        <v>0</v>
      </c>
      <c r="I33" s="141">
        <v>0</v>
      </c>
      <c r="J33" s="141">
        <v>0</v>
      </c>
      <c r="K33" s="157">
        <v>0</v>
      </c>
      <c r="L33" s="157">
        <v>0</v>
      </c>
    </row>
    <row r="34" spans="1:14" ht="17.25" customHeight="1">
      <c r="A34" s="369"/>
      <c r="B34" s="367"/>
      <c r="C34" s="22" t="s">
        <v>2</v>
      </c>
      <c r="D34" s="67">
        <f t="shared" si="2"/>
        <v>8832.7999999999993</v>
      </c>
      <c r="E34" s="141">
        <v>0</v>
      </c>
      <c r="F34" s="141">
        <v>4500</v>
      </c>
      <c r="G34" s="141">
        <v>4332.8</v>
      </c>
      <c r="H34" s="141">
        <v>0</v>
      </c>
      <c r="I34" s="141">
        <v>0</v>
      </c>
      <c r="J34" s="141">
        <v>0</v>
      </c>
      <c r="K34" s="157">
        <v>0</v>
      </c>
      <c r="L34" s="157">
        <v>0</v>
      </c>
    </row>
    <row r="35" spans="1:14" ht="15" customHeight="1">
      <c r="A35" s="369"/>
      <c r="B35" s="367"/>
      <c r="C35" s="22" t="s">
        <v>3</v>
      </c>
      <c r="D35" s="67">
        <f t="shared" si="2"/>
        <v>98.300000000000011</v>
      </c>
      <c r="E35" s="141">
        <v>0</v>
      </c>
      <c r="F35" s="141">
        <v>50.1</v>
      </c>
      <c r="G35" s="141">
        <v>48.2</v>
      </c>
      <c r="H35" s="141">
        <v>0</v>
      </c>
      <c r="I35" s="141">
        <v>0</v>
      </c>
      <c r="J35" s="141">
        <v>0</v>
      </c>
      <c r="K35" s="157">
        <v>0</v>
      </c>
      <c r="L35" s="157">
        <v>0</v>
      </c>
      <c r="N35" s="360"/>
    </row>
    <row r="36" spans="1:14" ht="16.5" customHeight="1" thickBot="1">
      <c r="A36" s="370"/>
      <c r="B36" s="368"/>
      <c r="C36" s="23" t="s">
        <v>9</v>
      </c>
      <c r="D36" s="67">
        <f t="shared" si="2"/>
        <v>0</v>
      </c>
      <c r="E36" s="141">
        <v>0</v>
      </c>
      <c r="F36" s="141">
        <v>0</v>
      </c>
      <c r="G36" s="141">
        <v>0</v>
      </c>
      <c r="H36" s="141">
        <v>0</v>
      </c>
      <c r="I36" s="141">
        <v>0</v>
      </c>
      <c r="J36" s="141">
        <v>0</v>
      </c>
      <c r="K36" s="157">
        <v>0</v>
      </c>
      <c r="L36" s="157">
        <v>0</v>
      </c>
      <c r="N36" s="360"/>
    </row>
    <row r="37" spans="1:14" ht="22.5" customHeight="1">
      <c r="A37" s="371" t="s">
        <v>71</v>
      </c>
      <c r="B37" s="381" t="s">
        <v>76</v>
      </c>
      <c r="C37" s="21" t="s">
        <v>8</v>
      </c>
      <c r="D37" s="67">
        <f t="shared" si="2"/>
        <v>380.1</v>
      </c>
      <c r="E37" s="178">
        <f>E38+E39+E40+E41</f>
        <v>0</v>
      </c>
      <c r="F37" s="178">
        <f t="shared" ref="F37:L37" si="17">F38+F39+F40+F41</f>
        <v>0</v>
      </c>
      <c r="G37" s="178">
        <f t="shared" si="17"/>
        <v>0</v>
      </c>
      <c r="H37" s="178">
        <f t="shared" si="17"/>
        <v>380.1</v>
      </c>
      <c r="I37" s="178">
        <f t="shared" si="17"/>
        <v>0</v>
      </c>
      <c r="J37" s="178">
        <f t="shared" si="17"/>
        <v>0</v>
      </c>
      <c r="K37" s="178">
        <f t="shared" si="17"/>
        <v>0</v>
      </c>
      <c r="L37" s="178">
        <f t="shared" si="17"/>
        <v>0</v>
      </c>
      <c r="N37" s="360"/>
    </row>
    <row r="38" spans="1:14" ht="18" customHeight="1">
      <c r="A38" s="369"/>
      <c r="B38" s="382"/>
      <c r="C38" s="22" t="s">
        <v>1</v>
      </c>
      <c r="D38" s="67">
        <f t="shared" si="2"/>
        <v>0</v>
      </c>
      <c r="E38" s="141">
        <v>0</v>
      </c>
      <c r="F38" s="141">
        <v>0</v>
      </c>
      <c r="G38" s="141">
        <v>0</v>
      </c>
      <c r="H38" s="141">
        <v>0</v>
      </c>
      <c r="I38" s="141">
        <v>0</v>
      </c>
      <c r="J38" s="141">
        <v>0</v>
      </c>
      <c r="K38" s="157">
        <v>0</v>
      </c>
      <c r="L38" s="157">
        <v>0</v>
      </c>
      <c r="N38" s="360"/>
    </row>
    <row r="39" spans="1:14" ht="15" customHeight="1">
      <c r="A39" s="369"/>
      <c r="B39" s="382"/>
      <c r="C39" s="22" t="s">
        <v>2</v>
      </c>
      <c r="D39" s="67">
        <f t="shared" si="2"/>
        <v>0</v>
      </c>
      <c r="E39" s="141">
        <v>0</v>
      </c>
      <c r="F39" s="141">
        <v>0</v>
      </c>
      <c r="G39" s="141">
        <v>0</v>
      </c>
      <c r="H39" s="141">
        <v>0</v>
      </c>
      <c r="I39" s="141">
        <v>0</v>
      </c>
      <c r="J39" s="141">
        <v>0</v>
      </c>
      <c r="K39" s="157">
        <v>0</v>
      </c>
      <c r="L39" s="157">
        <v>0</v>
      </c>
      <c r="N39" s="360"/>
    </row>
    <row r="40" spans="1:14" ht="18.75" customHeight="1">
      <c r="A40" s="369"/>
      <c r="B40" s="382"/>
      <c r="C40" s="22" t="s">
        <v>3</v>
      </c>
      <c r="D40" s="67">
        <f t="shared" si="2"/>
        <v>380.1</v>
      </c>
      <c r="E40" s="141">
        <v>0</v>
      </c>
      <c r="F40" s="141">
        <v>0</v>
      </c>
      <c r="G40" s="141">
        <v>0</v>
      </c>
      <c r="H40" s="141">
        <v>380.1</v>
      </c>
      <c r="I40" s="141">
        <v>0</v>
      </c>
      <c r="J40" s="141">
        <v>0</v>
      </c>
      <c r="K40" s="157">
        <v>0</v>
      </c>
      <c r="L40" s="157">
        <v>0</v>
      </c>
    </row>
    <row r="41" spans="1:14" ht="18" customHeight="1" thickBot="1">
      <c r="A41" s="369"/>
      <c r="B41" s="384"/>
      <c r="C41" s="62" t="s">
        <v>9</v>
      </c>
      <c r="D41" s="187">
        <f t="shared" si="2"/>
        <v>0</v>
      </c>
      <c r="E41" s="173">
        <v>0</v>
      </c>
      <c r="F41" s="173">
        <v>0</v>
      </c>
      <c r="G41" s="173">
        <v>0</v>
      </c>
      <c r="H41" s="173">
        <v>0</v>
      </c>
      <c r="I41" s="173">
        <v>0</v>
      </c>
      <c r="J41" s="173">
        <v>0</v>
      </c>
      <c r="K41" s="188">
        <v>0</v>
      </c>
      <c r="L41" s="188">
        <v>0</v>
      </c>
    </row>
    <row r="42" spans="1:14" ht="18" customHeight="1">
      <c r="A42" s="371" t="s">
        <v>73</v>
      </c>
      <c r="B42" s="372" t="s">
        <v>83</v>
      </c>
      <c r="C42" s="21" t="s">
        <v>8</v>
      </c>
      <c r="D42" s="190">
        <f t="shared" si="2"/>
        <v>1338.6</v>
      </c>
      <c r="E42" s="155">
        <f>E43+E44+E45+E46</f>
        <v>0</v>
      </c>
      <c r="F42" s="155">
        <f t="shared" ref="F42:L42" si="18">F43+F44+F45+F46</f>
        <v>0</v>
      </c>
      <c r="G42" s="155">
        <f t="shared" si="18"/>
        <v>0</v>
      </c>
      <c r="H42" s="155">
        <f t="shared" si="18"/>
        <v>0</v>
      </c>
      <c r="I42" s="155">
        <f t="shared" si="18"/>
        <v>533.6</v>
      </c>
      <c r="J42" s="155">
        <f t="shared" si="18"/>
        <v>265</v>
      </c>
      <c r="K42" s="155">
        <f t="shared" si="18"/>
        <v>270</v>
      </c>
      <c r="L42" s="174">
        <f t="shared" si="18"/>
        <v>270</v>
      </c>
    </row>
    <row r="43" spans="1:14" ht="18" customHeight="1">
      <c r="A43" s="369"/>
      <c r="B43" s="367"/>
      <c r="C43" s="176" t="s">
        <v>1</v>
      </c>
      <c r="D43" s="187">
        <f t="shared" si="2"/>
        <v>0</v>
      </c>
      <c r="E43" s="141">
        <v>0</v>
      </c>
      <c r="F43" s="141">
        <v>0</v>
      </c>
      <c r="G43" s="141">
        <v>0</v>
      </c>
      <c r="H43" s="141">
        <v>0</v>
      </c>
      <c r="I43" s="141">
        <v>0</v>
      </c>
      <c r="J43" s="141">
        <v>0</v>
      </c>
      <c r="K43" s="157">
        <v>0</v>
      </c>
      <c r="L43" s="191">
        <v>0</v>
      </c>
    </row>
    <row r="44" spans="1:14" ht="18" customHeight="1">
      <c r="A44" s="369"/>
      <c r="B44" s="367"/>
      <c r="C44" s="176" t="s">
        <v>2</v>
      </c>
      <c r="D44" s="187">
        <f t="shared" si="2"/>
        <v>0</v>
      </c>
      <c r="E44" s="141">
        <v>0</v>
      </c>
      <c r="F44" s="141">
        <v>0</v>
      </c>
      <c r="G44" s="141">
        <v>0</v>
      </c>
      <c r="H44" s="141">
        <v>0</v>
      </c>
      <c r="I44" s="141">
        <v>0</v>
      </c>
      <c r="J44" s="141">
        <v>0</v>
      </c>
      <c r="K44" s="157">
        <v>0</v>
      </c>
      <c r="L44" s="191">
        <v>0</v>
      </c>
    </row>
    <row r="45" spans="1:14" ht="18" customHeight="1">
      <c r="A45" s="369"/>
      <c r="B45" s="367"/>
      <c r="C45" s="176" t="s">
        <v>3</v>
      </c>
      <c r="D45" s="187">
        <f t="shared" si="2"/>
        <v>1338.6</v>
      </c>
      <c r="E45" s="141">
        <v>0</v>
      </c>
      <c r="F45" s="141">
        <v>0</v>
      </c>
      <c r="G45" s="141">
        <v>0</v>
      </c>
      <c r="H45" s="141">
        <v>0</v>
      </c>
      <c r="I45" s="141">
        <v>533.6</v>
      </c>
      <c r="J45" s="141">
        <v>265</v>
      </c>
      <c r="K45" s="157">
        <v>270</v>
      </c>
      <c r="L45" s="191">
        <v>270</v>
      </c>
    </row>
    <row r="46" spans="1:14" ht="18" customHeight="1" thickBot="1">
      <c r="A46" s="370"/>
      <c r="B46" s="368"/>
      <c r="C46" s="23" t="s">
        <v>9</v>
      </c>
      <c r="D46" s="140">
        <f t="shared" si="2"/>
        <v>0</v>
      </c>
      <c r="E46" s="141">
        <v>0</v>
      </c>
      <c r="F46" s="141">
        <v>0</v>
      </c>
      <c r="G46" s="141">
        <v>0</v>
      </c>
      <c r="H46" s="141">
        <v>0</v>
      </c>
      <c r="I46" s="141">
        <v>0</v>
      </c>
      <c r="J46" s="142">
        <v>0</v>
      </c>
      <c r="K46" s="158">
        <v>0</v>
      </c>
      <c r="L46" s="192">
        <v>0</v>
      </c>
    </row>
    <row r="47" spans="1:14" ht="17.25" customHeight="1">
      <c r="A47" s="373" t="s">
        <v>19</v>
      </c>
      <c r="B47" s="376" t="s">
        <v>65</v>
      </c>
      <c r="C47" s="24" t="s">
        <v>8</v>
      </c>
      <c r="D47" s="66">
        <f t="shared" si="2"/>
        <v>10</v>
      </c>
      <c r="E47" s="115">
        <f>E48+E49+E50+E51</f>
        <v>0</v>
      </c>
      <c r="F47" s="115">
        <f t="shared" ref="F47:K47" si="19">F48+F49+F50+F51</f>
        <v>0</v>
      </c>
      <c r="G47" s="115">
        <f t="shared" si="19"/>
        <v>0</v>
      </c>
      <c r="H47" s="115">
        <f t="shared" si="19"/>
        <v>0</v>
      </c>
      <c r="I47" s="115">
        <f t="shared" si="19"/>
        <v>0</v>
      </c>
      <c r="J47" s="115">
        <f t="shared" si="19"/>
        <v>10</v>
      </c>
      <c r="K47" s="115">
        <f t="shared" si="19"/>
        <v>0</v>
      </c>
      <c r="L47" s="189">
        <f t="shared" ref="L47" si="20">L48+L49+L50+L51</f>
        <v>0</v>
      </c>
    </row>
    <row r="48" spans="1:14" ht="17.25" customHeight="1">
      <c r="A48" s="374"/>
      <c r="B48" s="376"/>
      <c r="C48" s="177" t="s">
        <v>1</v>
      </c>
      <c r="D48" s="67">
        <f t="shared" si="2"/>
        <v>0</v>
      </c>
      <c r="E48" s="45">
        <f>E53+E58</f>
        <v>0</v>
      </c>
      <c r="F48" s="45">
        <f t="shared" ref="F48:J48" si="21">F53+F58</f>
        <v>0</v>
      </c>
      <c r="G48" s="45">
        <f t="shared" si="21"/>
        <v>0</v>
      </c>
      <c r="H48" s="45">
        <f t="shared" si="21"/>
        <v>0</v>
      </c>
      <c r="I48" s="45">
        <f t="shared" si="21"/>
        <v>0</v>
      </c>
      <c r="J48" s="45">
        <f t="shared" si="21"/>
        <v>0</v>
      </c>
      <c r="K48" s="45">
        <f t="shared" ref="K48:L48" si="22">K53+K58</f>
        <v>0</v>
      </c>
      <c r="L48" s="185">
        <f t="shared" si="22"/>
        <v>0</v>
      </c>
    </row>
    <row r="49" spans="1:12" ht="17.25" customHeight="1">
      <c r="A49" s="374"/>
      <c r="B49" s="376"/>
      <c r="C49" s="177" t="s">
        <v>2</v>
      </c>
      <c r="D49" s="67">
        <f t="shared" si="2"/>
        <v>0</v>
      </c>
      <c r="E49" s="45">
        <f t="shared" ref="E49:J51" si="23">E54+E59</f>
        <v>0</v>
      </c>
      <c r="F49" s="45">
        <f t="shared" si="23"/>
        <v>0</v>
      </c>
      <c r="G49" s="45">
        <f t="shared" si="23"/>
        <v>0</v>
      </c>
      <c r="H49" s="45">
        <f t="shared" si="23"/>
        <v>0</v>
      </c>
      <c r="I49" s="45">
        <f t="shared" si="23"/>
        <v>0</v>
      </c>
      <c r="J49" s="45">
        <f t="shared" si="23"/>
        <v>0</v>
      </c>
      <c r="K49" s="45">
        <f t="shared" ref="K49:L49" si="24">K54+K59</f>
        <v>0</v>
      </c>
      <c r="L49" s="185">
        <f t="shared" si="24"/>
        <v>0</v>
      </c>
    </row>
    <row r="50" spans="1:12" ht="15.75" customHeight="1">
      <c r="A50" s="374"/>
      <c r="B50" s="376"/>
      <c r="C50" s="177" t="s">
        <v>3</v>
      </c>
      <c r="D50" s="67">
        <f t="shared" si="2"/>
        <v>10</v>
      </c>
      <c r="E50" s="45">
        <f t="shared" si="23"/>
        <v>0</v>
      </c>
      <c r="F50" s="45">
        <f t="shared" si="23"/>
        <v>0</v>
      </c>
      <c r="G50" s="45">
        <f t="shared" si="23"/>
        <v>0</v>
      </c>
      <c r="H50" s="45">
        <f t="shared" si="23"/>
        <v>0</v>
      </c>
      <c r="I50" s="45">
        <f t="shared" si="23"/>
        <v>0</v>
      </c>
      <c r="J50" s="45">
        <f t="shared" si="23"/>
        <v>10</v>
      </c>
      <c r="K50" s="45">
        <f t="shared" ref="K50:L50" si="25">K55+K60</f>
        <v>0</v>
      </c>
      <c r="L50" s="185">
        <f t="shared" si="25"/>
        <v>0</v>
      </c>
    </row>
    <row r="51" spans="1:12" ht="18" customHeight="1" thickBot="1">
      <c r="A51" s="375"/>
      <c r="B51" s="377"/>
      <c r="C51" s="70" t="s">
        <v>9</v>
      </c>
      <c r="D51" s="140">
        <f t="shared" si="2"/>
        <v>0</v>
      </c>
      <c r="E51" s="78">
        <f t="shared" si="23"/>
        <v>0</v>
      </c>
      <c r="F51" s="78">
        <f t="shared" si="23"/>
        <v>0</v>
      </c>
      <c r="G51" s="78">
        <f t="shared" si="23"/>
        <v>0</v>
      </c>
      <c r="H51" s="78">
        <f t="shared" si="23"/>
        <v>0</v>
      </c>
      <c r="I51" s="78">
        <f t="shared" si="23"/>
        <v>0</v>
      </c>
      <c r="J51" s="78">
        <f t="shared" si="23"/>
        <v>0</v>
      </c>
      <c r="K51" s="78">
        <f t="shared" ref="K51:L51" si="26">K56+K61</f>
        <v>0</v>
      </c>
      <c r="L51" s="186">
        <f t="shared" si="26"/>
        <v>0</v>
      </c>
    </row>
    <row r="52" spans="1:12" ht="18.75" customHeight="1">
      <c r="A52" s="362" t="s">
        <v>14</v>
      </c>
      <c r="B52" s="367" t="s">
        <v>66</v>
      </c>
      <c r="C52" s="25" t="s">
        <v>8</v>
      </c>
      <c r="D52" s="66">
        <f t="shared" si="2"/>
        <v>5</v>
      </c>
      <c r="E52" s="159">
        <f>E53+E55+E56</f>
        <v>0</v>
      </c>
      <c r="F52" s="159">
        <f t="shared" ref="F52:L52" si="27">F53+F55+F56</f>
        <v>0</v>
      </c>
      <c r="G52" s="159">
        <f t="shared" si="27"/>
        <v>0</v>
      </c>
      <c r="H52" s="159">
        <f t="shared" si="27"/>
        <v>0</v>
      </c>
      <c r="I52" s="159">
        <f t="shared" si="27"/>
        <v>0</v>
      </c>
      <c r="J52" s="159">
        <f t="shared" si="27"/>
        <v>5</v>
      </c>
      <c r="K52" s="159">
        <f t="shared" si="27"/>
        <v>0</v>
      </c>
      <c r="L52" s="159">
        <f t="shared" si="27"/>
        <v>0</v>
      </c>
    </row>
    <row r="53" spans="1:12" ht="18" customHeight="1">
      <c r="A53" s="362"/>
      <c r="B53" s="367"/>
      <c r="C53" s="22" t="s">
        <v>1</v>
      </c>
      <c r="D53" s="67">
        <f t="shared" si="2"/>
        <v>0</v>
      </c>
      <c r="E53" s="141">
        <v>0</v>
      </c>
      <c r="F53" s="141">
        <v>0</v>
      </c>
      <c r="G53" s="141">
        <v>0</v>
      </c>
      <c r="H53" s="141">
        <v>0</v>
      </c>
      <c r="I53" s="141">
        <v>0</v>
      </c>
      <c r="J53" s="141">
        <v>0</v>
      </c>
      <c r="K53" s="157">
        <v>0</v>
      </c>
      <c r="L53" s="157">
        <v>0</v>
      </c>
    </row>
    <row r="54" spans="1:12" ht="17.25" customHeight="1">
      <c r="A54" s="362"/>
      <c r="B54" s="367"/>
      <c r="C54" s="22" t="s">
        <v>2</v>
      </c>
      <c r="D54" s="67">
        <f t="shared" si="2"/>
        <v>0</v>
      </c>
      <c r="E54" s="141">
        <v>0</v>
      </c>
      <c r="F54" s="141">
        <v>0</v>
      </c>
      <c r="G54" s="141">
        <v>0</v>
      </c>
      <c r="H54" s="141">
        <v>0</v>
      </c>
      <c r="I54" s="141">
        <v>0</v>
      </c>
      <c r="J54" s="141">
        <v>0</v>
      </c>
      <c r="K54" s="157">
        <v>0</v>
      </c>
      <c r="L54" s="157">
        <v>0</v>
      </c>
    </row>
    <row r="55" spans="1:12" ht="15" customHeight="1">
      <c r="A55" s="362"/>
      <c r="B55" s="367"/>
      <c r="C55" s="22" t="s">
        <v>3</v>
      </c>
      <c r="D55" s="67">
        <f t="shared" si="2"/>
        <v>5</v>
      </c>
      <c r="E55" s="141">
        <v>0</v>
      </c>
      <c r="F55" s="141">
        <v>0</v>
      </c>
      <c r="G55" s="141">
        <v>0</v>
      </c>
      <c r="H55" s="141">
        <v>0</v>
      </c>
      <c r="I55" s="141">
        <v>0</v>
      </c>
      <c r="J55" s="141">
        <v>5</v>
      </c>
      <c r="K55" s="157">
        <v>0</v>
      </c>
      <c r="L55" s="157">
        <v>0</v>
      </c>
    </row>
    <row r="56" spans="1:12" ht="16.5" customHeight="1" thickBot="1">
      <c r="A56" s="363"/>
      <c r="B56" s="368"/>
      <c r="C56" s="23" t="s">
        <v>9</v>
      </c>
      <c r="D56" s="67">
        <f t="shared" si="2"/>
        <v>0</v>
      </c>
      <c r="E56" s="141">
        <v>0</v>
      </c>
      <c r="F56" s="141">
        <v>0</v>
      </c>
      <c r="G56" s="141">
        <v>0</v>
      </c>
      <c r="H56" s="141">
        <v>0</v>
      </c>
      <c r="I56" s="141">
        <v>0</v>
      </c>
      <c r="J56" s="141">
        <v>0</v>
      </c>
      <c r="K56" s="157">
        <v>0</v>
      </c>
      <c r="L56" s="157">
        <v>0</v>
      </c>
    </row>
    <row r="57" spans="1:12" ht="18" customHeight="1">
      <c r="A57" s="361" t="s">
        <v>15</v>
      </c>
      <c r="B57" s="364" t="s">
        <v>67</v>
      </c>
      <c r="C57" s="25" t="s">
        <v>8</v>
      </c>
      <c r="D57" s="67">
        <f t="shared" si="2"/>
        <v>5</v>
      </c>
      <c r="E57" s="180">
        <f>E58+E59+E60+E61</f>
        <v>0</v>
      </c>
      <c r="F57" s="181">
        <f t="shared" ref="F57:L57" si="28">F58+F59+F60+F61</f>
        <v>0</v>
      </c>
      <c r="G57" s="181">
        <f t="shared" si="28"/>
        <v>0</v>
      </c>
      <c r="H57" s="181">
        <f t="shared" si="28"/>
        <v>0</v>
      </c>
      <c r="I57" s="180">
        <f t="shared" si="28"/>
        <v>0</v>
      </c>
      <c r="J57" s="181">
        <f t="shared" si="28"/>
        <v>5</v>
      </c>
      <c r="K57" s="181">
        <f t="shared" si="28"/>
        <v>0</v>
      </c>
      <c r="L57" s="181">
        <f t="shared" si="28"/>
        <v>0</v>
      </c>
    </row>
    <row r="58" spans="1:12" ht="15.75" customHeight="1">
      <c r="A58" s="362"/>
      <c r="B58" s="365"/>
      <c r="C58" s="22" t="s">
        <v>1</v>
      </c>
      <c r="D58" s="67">
        <f t="shared" si="2"/>
        <v>0</v>
      </c>
      <c r="E58" s="156">
        <v>0</v>
      </c>
      <c r="F58" s="157">
        <v>0</v>
      </c>
      <c r="G58" s="157">
        <v>0</v>
      </c>
      <c r="H58" s="157">
        <v>0</v>
      </c>
      <c r="I58" s="157">
        <v>0</v>
      </c>
      <c r="J58" s="157">
        <v>0</v>
      </c>
      <c r="K58" s="157">
        <v>0</v>
      </c>
      <c r="L58" s="157">
        <v>0</v>
      </c>
    </row>
    <row r="59" spans="1:12" ht="18.75" customHeight="1">
      <c r="A59" s="362"/>
      <c r="B59" s="365"/>
      <c r="C59" s="22" t="s">
        <v>2</v>
      </c>
      <c r="D59" s="67">
        <f t="shared" si="2"/>
        <v>0</v>
      </c>
      <c r="E59" s="156">
        <v>0</v>
      </c>
      <c r="F59" s="157">
        <v>0</v>
      </c>
      <c r="G59" s="157">
        <v>0</v>
      </c>
      <c r="H59" s="157">
        <v>0</v>
      </c>
      <c r="I59" s="157">
        <v>0</v>
      </c>
      <c r="J59" s="157">
        <v>0</v>
      </c>
      <c r="K59" s="157">
        <v>0</v>
      </c>
      <c r="L59" s="157">
        <v>0</v>
      </c>
    </row>
    <row r="60" spans="1:12" ht="17.25" customHeight="1">
      <c r="A60" s="362"/>
      <c r="B60" s="365"/>
      <c r="C60" s="22" t="s">
        <v>3</v>
      </c>
      <c r="D60" s="67">
        <f t="shared" si="2"/>
        <v>5</v>
      </c>
      <c r="E60" s="156">
        <v>0</v>
      </c>
      <c r="F60" s="157">
        <v>0</v>
      </c>
      <c r="G60" s="156">
        <v>0</v>
      </c>
      <c r="H60" s="157">
        <v>0</v>
      </c>
      <c r="I60" s="157">
        <v>0</v>
      </c>
      <c r="J60" s="157">
        <v>5</v>
      </c>
      <c r="K60" s="157">
        <v>0</v>
      </c>
      <c r="L60" s="157">
        <v>0</v>
      </c>
    </row>
    <row r="61" spans="1:12" ht="16.5" thickBot="1">
      <c r="A61" s="363"/>
      <c r="B61" s="366"/>
      <c r="C61" s="23" t="s">
        <v>9</v>
      </c>
      <c r="D61" s="67">
        <f t="shared" si="2"/>
        <v>0</v>
      </c>
      <c r="E61" s="156">
        <v>0</v>
      </c>
      <c r="F61" s="157">
        <v>0</v>
      </c>
      <c r="G61" s="157">
        <v>0</v>
      </c>
      <c r="H61" s="157">
        <v>0</v>
      </c>
      <c r="I61" s="157">
        <v>0</v>
      </c>
      <c r="J61" s="157">
        <v>0</v>
      </c>
      <c r="K61" s="157">
        <v>0</v>
      </c>
      <c r="L61" s="157">
        <v>0</v>
      </c>
    </row>
  </sheetData>
  <mergeCells count="30">
    <mergeCell ref="G1:J1"/>
    <mergeCell ref="A7:A11"/>
    <mergeCell ref="B7:B11"/>
    <mergeCell ref="A12:A16"/>
    <mergeCell ref="B12:B16"/>
    <mergeCell ref="A4:A5"/>
    <mergeCell ref="B4:B5"/>
    <mergeCell ref="C4:C5"/>
    <mergeCell ref="A2:L2"/>
    <mergeCell ref="A3:L3"/>
    <mergeCell ref="D4:L4"/>
    <mergeCell ref="A17:A21"/>
    <mergeCell ref="B17:B21"/>
    <mergeCell ref="A22:A26"/>
    <mergeCell ref="B22:B26"/>
    <mergeCell ref="A47:A51"/>
    <mergeCell ref="B47:B51"/>
    <mergeCell ref="A27:A31"/>
    <mergeCell ref="B27:B31"/>
    <mergeCell ref="A37:A41"/>
    <mergeCell ref="B37:B41"/>
    <mergeCell ref="A32:A36"/>
    <mergeCell ref="B32:B36"/>
    <mergeCell ref="A42:A46"/>
    <mergeCell ref="B42:B46"/>
    <mergeCell ref="N35:N39"/>
    <mergeCell ref="A57:A61"/>
    <mergeCell ref="B57:B61"/>
    <mergeCell ref="A52:A56"/>
    <mergeCell ref="B52:B56"/>
  </mergeCells>
  <pageMargins left="0.7" right="0.7" top="0.75" bottom="0.75" header="0.3" footer="0.3"/>
  <pageSetup paperSize="9" scale="84" orientation="landscape" verticalDpi="0" r:id="rId1"/>
  <rowBreaks count="1" manualBreakCount="1">
    <brk id="3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Программа</vt:lpstr>
      <vt:lpstr>Подпрограмма 1</vt:lpstr>
      <vt:lpstr>Подпрограмма 2</vt:lpstr>
      <vt:lpstr>Подпрограмма 3</vt:lpstr>
      <vt:lpstr>Подпрограмма 4</vt:lpstr>
      <vt:lpstr>'Подпрограмма 1'!Область_печати</vt:lpstr>
      <vt:lpstr>'Подпрограмма 4'!Область_печати</vt:lpstr>
      <vt:lpstr>Программа!Область_печати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sitnikovaI</dc:creator>
  <cp:lastModifiedBy>scherbakovaGV</cp:lastModifiedBy>
  <cp:lastPrinted>2025-01-15T10:02:20Z</cp:lastPrinted>
  <dcterms:created xsi:type="dcterms:W3CDTF">2019-04-02T12:15:38Z</dcterms:created>
  <dcterms:modified xsi:type="dcterms:W3CDTF">2025-01-15T10:02:27Z</dcterms:modified>
</cp:coreProperties>
</file>