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75" windowWidth="19320" windowHeight="7935" activeTab="1"/>
  </bookViews>
  <sheets>
    <sheet name="Программа" sheetId="1" r:id="rId1"/>
    <sheet name="Подпрограмма 1" sheetId="2" r:id="rId2"/>
    <sheet name="Подпрограмма 2" sheetId="3" r:id="rId3"/>
    <sheet name="Подпрограмма 3" sheetId="4" r:id="rId4"/>
    <sheet name="Подпрограмма 4" sheetId="5" r:id="rId5"/>
  </sheets>
  <definedNames>
    <definedName name="_xlnm.Print_Area" localSheetId="1">'Подпрограмма 1'!$A$1:$J$81</definedName>
    <definedName name="_xlnm.Print_Area" localSheetId="4">'Подпрограмма 4'!$A$1:$J$56</definedName>
    <definedName name="_xlnm.Print_Area" localSheetId="0">Программа!$A$1:$J$32</definedName>
  </definedNames>
  <calcPr calcId="125725"/>
</workbook>
</file>

<file path=xl/calcChain.xml><?xml version="1.0" encoding="utf-8"?>
<calcChain xmlns="http://schemas.openxmlformats.org/spreadsheetml/2006/main">
  <c r="G47" i="2"/>
  <c r="F16" i="5"/>
  <c r="G16"/>
  <c r="H16"/>
  <c r="H11" s="1"/>
  <c r="H32" i="1" s="1"/>
  <c r="I16" i="5"/>
  <c r="J16"/>
  <c r="J11" s="1"/>
  <c r="J32" i="1" s="1"/>
  <c r="F15" i="5"/>
  <c r="G15"/>
  <c r="H15"/>
  <c r="I15"/>
  <c r="J15"/>
  <c r="F14"/>
  <c r="F9" s="1"/>
  <c r="G14"/>
  <c r="H14"/>
  <c r="I14"/>
  <c r="J14"/>
  <c r="J9" s="1"/>
  <c r="J30" i="1" s="1"/>
  <c r="E15" i="5"/>
  <c r="E16"/>
  <c r="E14"/>
  <c r="F13"/>
  <c r="G13"/>
  <c r="H13"/>
  <c r="H8" s="1"/>
  <c r="H29" i="1" s="1"/>
  <c r="I13" i="5"/>
  <c r="J13"/>
  <c r="E13"/>
  <c r="D38"/>
  <c r="D39"/>
  <c r="D40"/>
  <c r="D41"/>
  <c r="D33"/>
  <c r="D34"/>
  <c r="D35"/>
  <c r="D36"/>
  <c r="F37"/>
  <c r="G37"/>
  <c r="H37"/>
  <c r="I37"/>
  <c r="J37"/>
  <c r="E37"/>
  <c r="F32"/>
  <c r="G32"/>
  <c r="H32"/>
  <c r="I32"/>
  <c r="J32"/>
  <c r="E32"/>
  <c r="D28"/>
  <c r="D29"/>
  <c r="D30"/>
  <c r="D31"/>
  <c r="F16" i="3"/>
  <c r="G16"/>
  <c r="G11" s="1"/>
  <c r="G22" i="1" s="1"/>
  <c r="F15" i="3"/>
  <c r="G15"/>
  <c r="E16"/>
  <c r="E15"/>
  <c r="F14"/>
  <c r="G14"/>
  <c r="E14"/>
  <c r="F13"/>
  <c r="F8" s="1"/>
  <c r="G13"/>
  <c r="E13"/>
  <c r="F42"/>
  <c r="G42"/>
  <c r="E42"/>
  <c r="F37"/>
  <c r="G37"/>
  <c r="H37"/>
  <c r="I37"/>
  <c r="J37"/>
  <c r="E37"/>
  <c r="D38"/>
  <c r="D39"/>
  <c r="D40"/>
  <c r="D41"/>
  <c r="F27" i="1"/>
  <c r="F25"/>
  <c r="E25"/>
  <c r="E27"/>
  <c r="F24"/>
  <c r="E24"/>
  <c r="F17"/>
  <c r="F15"/>
  <c r="E15"/>
  <c r="F14"/>
  <c r="E14"/>
  <c r="F11" i="4"/>
  <c r="F9"/>
  <c r="F8"/>
  <c r="E11"/>
  <c r="E9"/>
  <c r="E8"/>
  <c r="F37"/>
  <c r="G37"/>
  <c r="H37"/>
  <c r="I37"/>
  <c r="J37"/>
  <c r="E37"/>
  <c r="D38"/>
  <c r="D39"/>
  <c r="D40"/>
  <c r="D41"/>
  <c r="G20"/>
  <c r="F22" i="2"/>
  <c r="E22"/>
  <c r="D23"/>
  <c r="D24"/>
  <c r="D25"/>
  <c r="D26"/>
  <c r="F15"/>
  <c r="G15"/>
  <c r="H15"/>
  <c r="I15"/>
  <c r="J15"/>
  <c r="F14"/>
  <c r="G14"/>
  <c r="H14"/>
  <c r="I14"/>
  <c r="J14"/>
  <c r="F13"/>
  <c r="G13"/>
  <c r="H13"/>
  <c r="I13"/>
  <c r="J13"/>
  <c r="E14"/>
  <c r="E15"/>
  <c r="E12" s="1"/>
  <c r="E16"/>
  <c r="E13"/>
  <c r="D53" i="5"/>
  <c r="D54"/>
  <c r="D55"/>
  <c r="D56"/>
  <c r="F46"/>
  <c r="G46"/>
  <c r="H46"/>
  <c r="I46"/>
  <c r="J46"/>
  <c r="F45"/>
  <c r="F42" s="1"/>
  <c r="G45"/>
  <c r="H45"/>
  <c r="I45"/>
  <c r="J45"/>
  <c r="F44"/>
  <c r="G44"/>
  <c r="D44" s="1"/>
  <c r="H44"/>
  <c r="I44"/>
  <c r="J44"/>
  <c r="E44"/>
  <c r="E45"/>
  <c r="E42" s="1"/>
  <c r="E46"/>
  <c r="F43"/>
  <c r="G43"/>
  <c r="H43"/>
  <c r="I43"/>
  <c r="J43"/>
  <c r="E43"/>
  <c r="F11"/>
  <c r="F32" i="1" s="1"/>
  <c r="E9" i="5"/>
  <c r="E30" i="1" s="1"/>
  <c r="E11" i="5"/>
  <c r="E32" i="1" s="1"/>
  <c r="F8" i="5"/>
  <c r="F29" i="1" s="1"/>
  <c r="E8" i="5"/>
  <c r="E29" i="1" s="1"/>
  <c r="F52" i="5"/>
  <c r="G52"/>
  <c r="H52"/>
  <c r="I52"/>
  <c r="J52"/>
  <c r="E52"/>
  <c r="F47"/>
  <c r="G47"/>
  <c r="H47"/>
  <c r="I47"/>
  <c r="J47"/>
  <c r="E47"/>
  <c r="D48"/>
  <c r="D49"/>
  <c r="D50"/>
  <c r="D51"/>
  <c r="F27"/>
  <c r="G27"/>
  <c r="H27"/>
  <c r="I27"/>
  <c r="J27"/>
  <c r="E27"/>
  <c r="D26"/>
  <c r="D25"/>
  <c r="D24"/>
  <c r="D23"/>
  <c r="J22"/>
  <c r="I22"/>
  <c r="H22"/>
  <c r="G22"/>
  <c r="F22"/>
  <c r="E22"/>
  <c r="D21"/>
  <c r="D20"/>
  <c r="D19"/>
  <c r="D18"/>
  <c r="J17"/>
  <c r="I17"/>
  <c r="H17"/>
  <c r="G17"/>
  <c r="F17"/>
  <c r="E17"/>
  <c r="E12"/>
  <c r="F21" i="4"/>
  <c r="G21"/>
  <c r="H21"/>
  <c r="H11" s="1"/>
  <c r="H27" i="1" s="1"/>
  <c r="I21" i="4"/>
  <c r="J21"/>
  <c r="J11" s="1"/>
  <c r="J27" i="1" s="1"/>
  <c r="F20" i="4"/>
  <c r="F10" s="1"/>
  <c r="F26" i="1" s="1"/>
  <c r="H20" i="4"/>
  <c r="H10" s="1"/>
  <c r="H26" i="1" s="1"/>
  <c r="I20" i="4"/>
  <c r="I10" s="1"/>
  <c r="I26" i="1" s="1"/>
  <c r="J20" i="4"/>
  <c r="F19"/>
  <c r="G19"/>
  <c r="G9" s="1"/>
  <c r="H19"/>
  <c r="H9" s="1"/>
  <c r="H25" i="1" s="1"/>
  <c r="I19" i="4"/>
  <c r="I9" s="1"/>
  <c r="I25" i="1" s="1"/>
  <c r="J19" i="4"/>
  <c r="J9" s="1"/>
  <c r="J25" i="1" s="1"/>
  <c r="E19" i="4"/>
  <c r="E20"/>
  <c r="E10" s="1"/>
  <c r="E21"/>
  <c r="F18"/>
  <c r="G18"/>
  <c r="G8" s="1"/>
  <c r="H18"/>
  <c r="H8" s="1"/>
  <c r="H24" i="1" s="1"/>
  <c r="I18" i="4"/>
  <c r="I8" s="1"/>
  <c r="I24" i="1" s="1"/>
  <c r="J18" i="4"/>
  <c r="E18"/>
  <c r="E22"/>
  <c r="F22"/>
  <c r="G22"/>
  <c r="H22"/>
  <c r="I22"/>
  <c r="J22"/>
  <c r="D23"/>
  <c r="D24"/>
  <c r="D25"/>
  <c r="D26"/>
  <c r="E27"/>
  <c r="F27"/>
  <c r="G27"/>
  <c r="H27"/>
  <c r="I27"/>
  <c r="J27"/>
  <c r="D28"/>
  <c r="D29"/>
  <c r="D30"/>
  <c r="D31"/>
  <c r="E32"/>
  <c r="F32"/>
  <c r="G32"/>
  <c r="H32"/>
  <c r="I32"/>
  <c r="J32"/>
  <c r="D33"/>
  <c r="D34"/>
  <c r="D35"/>
  <c r="D36"/>
  <c r="D16"/>
  <c r="D15"/>
  <c r="D14"/>
  <c r="D13"/>
  <c r="J12"/>
  <c r="I12"/>
  <c r="H12"/>
  <c r="G12"/>
  <c r="F12"/>
  <c r="E12"/>
  <c r="D56" i="3"/>
  <c r="D55"/>
  <c r="D54"/>
  <c r="D53"/>
  <c r="J52"/>
  <c r="I52"/>
  <c r="H52"/>
  <c r="G52"/>
  <c r="F52"/>
  <c r="E52"/>
  <c r="J51"/>
  <c r="I51"/>
  <c r="H51"/>
  <c r="G51"/>
  <c r="D51" s="1"/>
  <c r="F51"/>
  <c r="E51"/>
  <c r="J50"/>
  <c r="I50"/>
  <c r="H50"/>
  <c r="G50"/>
  <c r="F50"/>
  <c r="E50"/>
  <c r="J49"/>
  <c r="I49"/>
  <c r="H49"/>
  <c r="G49"/>
  <c r="F49"/>
  <c r="F9" s="1"/>
  <c r="F20" i="1" s="1"/>
  <c r="E49" i="3"/>
  <c r="J48"/>
  <c r="I48"/>
  <c r="H48"/>
  <c r="G48"/>
  <c r="F48"/>
  <c r="E48"/>
  <c r="F47"/>
  <c r="E47"/>
  <c r="D36"/>
  <c r="D35"/>
  <c r="D34"/>
  <c r="D33"/>
  <c r="J32"/>
  <c r="I32"/>
  <c r="H32"/>
  <c r="G32"/>
  <c r="F32"/>
  <c r="E32"/>
  <c r="D31"/>
  <c r="D30"/>
  <c r="D29"/>
  <c r="D28"/>
  <c r="J27"/>
  <c r="I27"/>
  <c r="H27"/>
  <c r="G27"/>
  <c r="F27"/>
  <c r="E27"/>
  <c r="D26"/>
  <c r="D25"/>
  <c r="D24"/>
  <c r="D23"/>
  <c r="J22"/>
  <c r="I22"/>
  <c r="H22"/>
  <c r="G22"/>
  <c r="F22"/>
  <c r="E22"/>
  <c r="D21"/>
  <c r="D20"/>
  <c r="D19"/>
  <c r="D18"/>
  <c r="J17"/>
  <c r="D17" s="1"/>
  <c r="I17"/>
  <c r="H17"/>
  <c r="G17"/>
  <c r="F17"/>
  <c r="E17"/>
  <c r="E12"/>
  <c r="F11"/>
  <c r="F22" i="1" s="1"/>
  <c r="E11" i="3"/>
  <c r="E22" i="1" s="1"/>
  <c r="F10" i="3"/>
  <c r="F21" i="1" s="1"/>
  <c r="E10" i="3"/>
  <c r="E21" i="1" s="1"/>
  <c r="E9" i="3"/>
  <c r="E20" i="1" s="1"/>
  <c r="E8" i="3"/>
  <c r="E19" i="1" s="1"/>
  <c r="F77" i="2"/>
  <c r="G77"/>
  <c r="H77"/>
  <c r="I77"/>
  <c r="J77"/>
  <c r="E77"/>
  <c r="D78"/>
  <c r="D79"/>
  <c r="D80"/>
  <c r="D81"/>
  <c r="F72"/>
  <c r="G72"/>
  <c r="H72"/>
  <c r="I72"/>
  <c r="J72"/>
  <c r="E72"/>
  <c r="D73"/>
  <c r="D74"/>
  <c r="D75"/>
  <c r="D76"/>
  <c r="F71"/>
  <c r="G71"/>
  <c r="H71"/>
  <c r="I71"/>
  <c r="J71"/>
  <c r="F70"/>
  <c r="G70"/>
  <c r="H70"/>
  <c r="I70"/>
  <c r="J70"/>
  <c r="F69"/>
  <c r="G69"/>
  <c r="H69"/>
  <c r="I69"/>
  <c r="J69"/>
  <c r="E71"/>
  <c r="E70"/>
  <c r="E69"/>
  <c r="F68"/>
  <c r="G68"/>
  <c r="H68"/>
  <c r="I68"/>
  <c r="J68"/>
  <c r="E68"/>
  <c r="F56"/>
  <c r="G56"/>
  <c r="D56" s="1"/>
  <c r="H56"/>
  <c r="I56"/>
  <c r="J56"/>
  <c r="F55"/>
  <c r="F52" s="1"/>
  <c r="G55"/>
  <c r="H55"/>
  <c r="I55"/>
  <c r="J55"/>
  <c r="F54"/>
  <c r="G54"/>
  <c r="H54"/>
  <c r="I54"/>
  <c r="J54"/>
  <c r="F53"/>
  <c r="G53"/>
  <c r="H53"/>
  <c r="I53"/>
  <c r="I52" s="1"/>
  <c r="J53"/>
  <c r="E54"/>
  <c r="E55"/>
  <c r="E56"/>
  <c r="E53"/>
  <c r="F16"/>
  <c r="G16"/>
  <c r="D16" s="1"/>
  <c r="H16"/>
  <c r="I16"/>
  <c r="J16"/>
  <c r="D14"/>
  <c r="F12"/>
  <c r="D66"/>
  <c r="D65"/>
  <c r="D64"/>
  <c r="D63"/>
  <c r="J62"/>
  <c r="I62"/>
  <c r="H62"/>
  <c r="G62"/>
  <c r="F62"/>
  <c r="E62"/>
  <c r="D61"/>
  <c r="D60"/>
  <c r="D59"/>
  <c r="D58"/>
  <c r="J57"/>
  <c r="I57"/>
  <c r="H57"/>
  <c r="G57"/>
  <c r="F57"/>
  <c r="E57"/>
  <c r="D51"/>
  <c r="D50"/>
  <c r="D49"/>
  <c r="D48"/>
  <c r="J47"/>
  <c r="I47"/>
  <c r="H47"/>
  <c r="F47"/>
  <c r="E47"/>
  <c r="D46"/>
  <c r="D45"/>
  <c r="D44"/>
  <c r="D43"/>
  <c r="J42"/>
  <c r="I42"/>
  <c r="H42"/>
  <c r="G42"/>
  <c r="F42"/>
  <c r="E42"/>
  <c r="J41"/>
  <c r="J11" s="1"/>
  <c r="J17" i="1" s="1"/>
  <c r="I41" i="2"/>
  <c r="I11" s="1"/>
  <c r="I17" i="1" s="1"/>
  <c r="H41" i="2"/>
  <c r="G41"/>
  <c r="F41"/>
  <c r="E41"/>
  <c r="J40"/>
  <c r="I40"/>
  <c r="H40"/>
  <c r="G40"/>
  <c r="F40"/>
  <c r="E40"/>
  <c r="J39"/>
  <c r="I39"/>
  <c r="H39"/>
  <c r="G39"/>
  <c r="F39"/>
  <c r="E39"/>
  <c r="J38"/>
  <c r="I38"/>
  <c r="H38"/>
  <c r="G38"/>
  <c r="F38"/>
  <c r="F37" s="1"/>
  <c r="E38"/>
  <c r="D36"/>
  <c r="D35"/>
  <c r="D34"/>
  <c r="D33"/>
  <c r="J32"/>
  <c r="I32"/>
  <c r="H32"/>
  <c r="G32"/>
  <c r="F32"/>
  <c r="E32"/>
  <c r="D31"/>
  <c r="D30"/>
  <c r="D29"/>
  <c r="D28"/>
  <c r="J27"/>
  <c r="I27"/>
  <c r="H27"/>
  <c r="G27"/>
  <c r="F27"/>
  <c r="E27"/>
  <c r="J22"/>
  <c r="I22"/>
  <c r="H22"/>
  <c r="G22"/>
  <c r="D21"/>
  <c r="D20"/>
  <c r="D19"/>
  <c r="D18"/>
  <c r="J17"/>
  <c r="I17"/>
  <c r="H17"/>
  <c r="G17"/>
  <c r="F17"/>
  <c r="E17"/>
  <c r="F11"/>
  <c r="F9"/>
  <c r="E9"/>
  <c r="F8"/>
  <c r="E8"/>
  <c r="H9" i="5" l="1"/>
  <c r="H30" i="1" s="1"/>
  <c r="D54" i="2"/>
  <c r="I37"/>
  <c r="J37"/>
  <c r="H47" i="3"/>
  <c r="D50"/>
  <c r="H15"/>
  <c r="H10" s="1"/>
  <c r="H21" i="1" s="1"/>
  <c r="H16" i="3"/>
  <c r="H11" s="1"/>
  <c r="H22" i="1" s="1"/>
  <c r="D48" i="3"/>
  <c r="D52"/>
  <c r="G9"/>
  <c r="G20" i="1" s="1"/>
  <c r="D43" i="5"/>
  <c r="D27"/>
  <c r="J8"/>
  <c r="J29" i="1" s="1"/>
  <c r="G42" i="5"/>
  <c r="D46"/>
  <c r="J10"/>
  <c r="J31" i="1" s="1"/>
  <c r="I11" i="5"/>
  <c r="I32" i="1" s="1"/>
  <c r="D52" i="5"/>
  <c r="G9"/>
  <c r="G30" i="1" s="1"/>
  <c r="H42" i="5"/>
  <c r="J42"/>
  <c r="G8"/>
  <c r="G29" i="1" s="1"/>
  <c r="I9" i="5"/>
  <c r="I30" i="1" s="1"/>
  <c r="G11" i="5"/>
  <c r="G32" i="1" s="1"/>
  <c r="I12" i="5"/>
  <c r="H12"/>
  <c r="G12"/>
  <c r="I8"/>
  <c r="I29" i="1" s="1"/>
  <c r="D14" i="5"/>
  <c r="D9" s="1"/>
  <c r="J12"/>
  <c r="D22"/>
  <c r="D13"/>
  <c r="D8" s="1"/>
  <c r="D16"/>
  <c r="D11" s="1"/>
  <c r="H10"/>
  <c r="H31" i="1" s="1"/>
  <c r="I10" i="5"/>
  <c r="I31" i="1" s="1"/>
  <c r="D15" i="5"/>
  <c r="D21" i="4"/>
  <c r="D18"/>
  <c r="I17"/>
  <c r="G11"/>
  <c r="G27" i="1" s="1"/>
  <c r="G24"/>
  <c r="D9" i="4"/>
  <c r="G25" i="1"/>
  <c r="D25" s="1"/>
  <c r="G17" i="4"/>
  <c r="J17"/>
  <c r="I11"/>
  <c r="J8"/>
  <c r="J24" i="1" s="1"/>
  <c r="G10" i="4"/>
  <c r="G26" i="1" s="1"/>
  <c r="D19" i="4"/>
  <c r="J47" i="3"/>
  <c r="I47"/>
  <c r="G47"/>
  <c r="G10"/>
  <c r="G21" i="1" s="1"/>
  <c r="G8" i="3"/>
  <c r="G19" i="1" s="1"/>
  <c r="G12" i="3"/>
  <c r="D27"/>
  <c r="J9" i="2"/>
  <c r="J15" i="1" s="1"/>
  <c r="H12" i="2"/>
  <c r="I12"/>
  <c r="J12"/>
  <c r="G12"/>
  <c r="I9"/>
  <c r="I15" i="1" s="1"/>
  <c r="H11" i="2"/>
  <c r="H17" i="1" s="1"/>
  <c r="G8" i="2"/>
  <c r="G14" i="1" s="1"/>
  <c r="D53" i="2"/>
  <c r="G52"/>
  <c r="G11"/>
  <c r="G17" i="1" s="1"/>
  <c r="J52" i="2"/>
  <c r="H52"/>
  <c r="H9"/>
  <c r="H15" i="1" s="1"/>
  <c r="H8" i="2"/>
  <c r="H14" i="1" s="1"/>
  <c r="G9" i="2"/>
  <c r="G15" i="1" s="1"/>
  <c r="J8" i="2"/>
  <c r="J14" i="1" s="1"/>
  <c r="G37" i="2"/>
  <c r="D38"/>
  <c r="D41"/>
  <c r="I8"/>
  <c r="I14" i="1" s="1"/>
  <c r="F10" i="5"/>
  <c r="F31" i="1" s="1"/>
  <c r="D17" i="5"/>
  <c r="D32"/>
  <c r="F12" i="3"/>
  <c r="E10" i="5"/>
  <c r="E31" i="1"/>
  <c r="E7" i="5"/>
  <c r="E17" i="4"/>
  <c r="E67" i="2"/>
  <c r="J67"/>
  <c r="I67"/>
  <c r="H67"/>
  <c r="F67"/>
  <c r="D72"/>
  <c r="D70"/>
  <c r="D62"/>
  <c r="D55"/>
  <c r="D57"/>
  <c r="I10"/>
  <c r="I16" i="1" s="1"/>
  <c r="H37" i="2"/>
  <c r="G10"/>
  <c r="G16" i="1" s="1"/>
  <c r="D42" i="2"/>
  <c r="F10"/>
  <c r="F16" i="1" s="1"/>
  <c r="J10" i="2"/>
  <c r="J16" i="1" s="1"/>
  <c r="H10" i="2"/>
  <c r="H16" i="1" s="1"/>
  <c r="D49" i="3"/>
  <c r="D32"/>
  <c r="J10" i="4"/>
  <c r="J26" i="1" s="1"/>
  <c r="H17" i="4"/>
  <c r="F17"/>
  <c r="D20"/>
  <c r="D12"/>
  <c r="I42" i="5"/>
  <c r="D45"/>
  <c r="D47"/>
  <c r="G10"/>
  <c r="G31" i="1" s="1"/>
  <c r="F30"/>
  <c r="F7" i="5"/>
  <c r="F12"/>
  <c r="D37"/>
  <c r="E26" i="1"/>
  <c r="E10" i="2"/>
  <c r="E16" i="1" s="1"/>
  <c r="D37" i="3"/>
  <c r="F19" i="1"/>
  <c r="D37" i="4"/>
  <c r="F7" i="3"/>
  <c r="D22"/>
  <c r="E7"/>
  <c r="D22" i="2"/>
  <c r="D15"/>
  <c r="D17"/>
  <c r="D40"/>
  <c r="E8" i="1"/>
  <c r="F7" i="4"/>
  <c r="H7"/>
  <c r="E7"/>
  <c r="D32"/>
  <c r="D27"/>
  <c r="D22"/>
  <c r="D77" i="2"/>
  <c r="G67"/>
  <c r="D69"/>
  <c r="D71"/>
  <c r="D68"/>
  <c r="D27"/>
  <c r="D32"/>
  <c r="E37"/>
  <c r="D13"/>
  <c r="E11"/>
  <c r="E17" i="1" s="1"/>
  <c r="D39" i="2"/>
  <c r="D47"/>
  <c r="E52"/>
  <c r="D12" l="1"/>
  <c r="H28" i="1"/>
  <c r="H11"/>
  <c r="D37" i="2"/>
  <c r="J16" i="3"/>
  <c r="J11" s="1"/>
  <c r="J22" i="1" s="1"/>
  <c r="J11" s="1"/>
  <c r="I16" i="3"/>
  <c r="D46"/>
  <c r="D47"/>
  <c r="H14"/>
  <c r="H10" i="1"/>
  <c r="G7" i="4"/>
  <c r="D42" i="5"/>
  <c r="D30" i="1"/>
  <c r="J28"/>
  <c r="J7" i="5"/>
  <c r="H7"/>
  <c r="D12"/>
  <c r="I7"/>
  <c r="D10"/>
  <c r="D8" i="4"/>
  <c r="D10"/>
  <c r="I27" i="1"/>
  <c r="I23" s="1"/>
  <c r="D11" i="4"/>
  <c r="I7"/>
  <c r="J7"/>
  <c r="D26" i="1"/>
  <c r="D17" i="4"/>
  <c r="D24" i="1"/>
  <c r="G7" i="3"/>
  <c r="D11" i="2"/>
  <c r="D8"/>
  <c r="D9"/>
  <c r="D52"/>
  <c r="D67"/>
  <c r="F28" i="1"/>
  <c r="G10"/>
  <c r="G7" i="2"/>
  <c r="I7"/>
  <c r="H7"/>
  <c r="J7"/>
  <c r="F7"/>
  <c r="I28" i="1"/>
  <c r="G7" i="5"/>
  <c r="D32" i="1"/>
  <c r="D31"/>
  <c r="E28"/>
  <c r="G9"/>
  <c r="F10"/>
  <c r="D29"/>
  <c r="J23"/>
  <c r="H23"/>
  <c r="F9"/>
  <c r="F8"/>
  <c r="F11"/>
  <c r="G18"/>
  <c r="F18"/>
  <c r="G23"/>
  <c r="E23"/>
  <c r="D17"/>
  <c r="E13"/>
  <c r="D10" i="2"/>
  <c r="E7"/>
  <c r="D16" i="3" l="1"/>
  <c r="I11"/>
  <c r="J15"/>
  <c r="J10" s="1"/>
  <c r="J21" i="1" s="1"/>
  <c r="J10" s="1"/>
  <c r="I15" i="3"/>
  <c r="D45"/>
  <c r="H13"/>
  <c r="H9"/>
  <c r="D7" i="4"/>
  <c r="D7" i="5"/>
  <c r="D27" i="1"/>
  <c r="D7" i="2"/>
  <c r="F7" i="1"/>
  <c r="G28"/>
  <c r="D28" s="1"/>
  <c r="G11"/>
  <c r="H13"/>
  <c r="J13"/>
  <c r="I13"/>
  <c r="G13"/>
  <c r="G8"/>
  <c r="E11"/>
  <c r="D16"/>
  <c r="E10"/>
  <c r="D15"/>
  <c r="E9"/>
  <c r="F13"/>
  <c r="F23"/>
  <c r="D23" s="1"/>
  <c r="E18"/>
  <c r="D14"/>
  <c r="I14" i="3" l="1"/>
  <c r="D44"/>
  <c r="I10"/>
  <c r="D15"/>
  <c r="I22" i="1"/>
  <c r="D11" i="3"/>
  <c r="J14"/>
  <c r="J9" s="1"/>
  <c r="J20" i="1" s="1"/>
  <c r="J9" s="1"/>
  <c r="H12" i="3"/>
  <c r="H8"/>
  <c r="H20" i="1"/>
  <c r="G7"/>
  <c r="D13"/>
  <c r="E7"/>
  <c r="D22" l="1"/>
  <c r="I11"/>
  <c r="D11" s="1"/>
  <c r="I9" i="3"/>
  <c r="D14"/>
  <c r="I13"/>
  <c r="D43"/>
  <c r="J13"/>
  <c r="I21" i="1"/>
  <c r="D10" i="3"/>
  <c r="H19" i="1"/>
  <c r="H7" i="3"/>
  <c r="H9" i="1"/>
  <c r="D42" i="3" l="1"/>
  <c r="I12"/>
  <c r="I8"/>
  <c r="D13"/>
  <c r="I20" i="1"/>
  <c r="D9" i="3"/>
  <c r="J8"/>
  <c r="J12"/>
  <c r="I10" i="1"/>
  <c r="D10" s="1"/>
  <c r="D21"/>
  <c r="H18"/>
  <c r="H8"/>
  <c r="J19" l="1"/>
  <c r="J7" i="3"/>
  <c r="I7"/>
  <c r="I19" i="1"/>
  <c r="D8" i="3"/>
  <c r="I9" i="1"/>
  <c r="D9" s="1"/>
  <c r="D20"/>
  <c r="D12" i="3"/>
  <c r="H7" i="1"/>
  <c r="J18" l="1"/>
  <c r="J8"/>
  <c r="J7" s="1"/>
  <c r="D7" i="3"/>
  <c r="I8" i="1"/>
  <c r="I18"/>
  <c r="D19"/>
  <c r="I7" l="1"/>
  <c r="D7" s="1"/>
  <c r="D8"/>
  <c r="D18"/>
</calcChain>
</file>

<file path=xl/sharedStrings.xml><?xml version="1.0" encoding="utf-8"?>
<sst xmlns="http://schemas.openxmlformats.org/spreadsheetml/2006/main" count="365" uniqueCount="82">
  <si>
    <t>Всего</t>
  </si>
  <si>
    <t>Федеральный бюджет</t>
  </si>
  <si>
    <t>Областной бюджет</t>
  </si>
  <si>
    <t>Местный бюджет</t>
  </si>
  <si>
    <t>Статус</t>
  </si>
  <si>
    <t>Наименование муниципальной программы, подпрограммы, основного мероприятия, мероприятия</t>
  </si>
  <si>
    <t>Источники ресурсного обеспечения</t>
  </si>
  <si>
    <t>Муниципальная программа</t>
  </si>
  <si>
    <t>Всего, в том числе:</t>
  </si>
  <si>
    <t>Внебюджетные фонды</t>
  </si>
  <si>
    <t>в том числе:</t>
  </si>
  <si>
    <t>Подпрограмма №1</t>
  </si>
  <si>
    <t>Оценка расходов всего, в том числе по годам реализации муниципальной программы, тыс.рублей.</t>
  </si>
  <si>
    <t>Подпрограмма №2</t>
  </si>
  <si>
    <t>Мероприятие 1</t>
  </si>
  <si>
    <t>Мероприятие 2</t>
  </si>
  <si>
    <t>Мероприятие 3</t>
  </si>
  <si>
    <t>Подпрограмма №3</t>
  </si>
  <si>
    <t>Основное мероприятие 1</t>
  </si>
  <si>
    <t>Основное мероприятие 2</t>
  </si>
  <si>
    <t xml:space="preserve">Мероприятие </t>
  </si>
  <si>
    <t>Основное мероприятие 3</t>
  </si>
  <si>
    <t>Подпрограмма №4</t>
  </si>
  <si>
    <t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муниципальной программы "Муниципальное управление и гражданское общество"  Панинского муниципального района Воронежской области</t>
  </si>
  <si>
    <t xml:space="preserve">Муниципальное управление и гражданское общество </t>
  </si>
  <si>
    <t>Обеспечение реализации муниципальной программы</t>
  </si>
  <si>
    <t>Финансовое обеспечение деятельности администрации Панинского муниципального района</t>
  </si>
  <si>
    <t>Оплата труда и начисления на выплаты по оплате труда главы и аппарата администрации муниципального района</t>
  </si>
  <si>
    <t>Мероприятие 4</t>
  </si>
  <si>
    <t>Оплата прочих работ и услуг</t>
  </si>
  <si>
    <t>Финансовое обеспечение деятельности контрольного органа Совета народных депутатов Панинского муниципального района</t>
  </si>
  <si>
    <t>Оплата труда</t>
  </si>
  <si>
    <t>Финансовое обеспечение деятельности МКУ Панинский «ЦООДОМС».</t>
  </si>
  <si>
    <t>Оплата труда с начислениями</t>
  </si>
  <si>
    <t>Прочие расходы</t>
  </si>
  <si>
    <t xml:space="preserve"> Содействие развитию муниципальных образований и местного самоуправления </t>
  </si>
  <si>
    <t>Реализация муниципальной  политики в сфере социально-экономического развития муниципальных образований</t>
  </si>
  <si>
    <t>Ежегодные членские взносы в ассоциацию «Советов муниципальных образований</t>
  </si>
  <si>
    <t>Осуществление муниципального жилищного контроля</t>
  </si>
  <si>
    <t xml:space="preserve">Содействие занятости населения </t>
  </si>
  <si>
    <t>Организация проведения оплачиваемых общественных работ</t>
  </si>
  <si>
    <t>Организация правовой и социальной работы по защите прав и интересов ветеранов и инвалидов войны и труда.</t>
  </si>
  <si>
    <t>Поддержка территориального общественного самоуправления.</t>
  </si>
  <si>
    <t xml:space="preserve">Мероприятие 3 </t>
  </si>
  <si>
    <t>Защита объектов информатизации</t>
  </si>
  <si>
    <t>Приобретение основных средств</t>
  </si>
  <si>
    <t xml:space="preserve">Оплата услуг </t>
  </si>
  <si>
    <t>Проведение ремонтных услуг</t>
  </si>
  <si>
    <t>Основное мероприятие 4</t>
  </si>
  <si>
    <t>Аттестация автоматизированного рабочего места и ежегодный контроль эффективности мер защиты объектов информатизации.</t>
  </si>
  <si>
    <t xml:space="preserve">Мобилизационная подготовка, проведение занятий, тренировка и обучение персонала.
</t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</si>
  <si>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</t>
    </r>
    <r>
      <rPr>
        <b/>
        <sz val="12"/>
        <color theme="1"/>
        <rFont val="Times New Roman"/>
        <family val="1"/>
        <charset val="204"/>
      </rPr>
      <t>"Обеспечение реализации</t>
    </r>
    <r>
      <rPr>
        <sz val="12"/>
        <color theme="1"/>
        <rFont val="Times New Roman"/>
        <family val="1"/>
        <charset val="204"/>
      </rPr>
      <t xml:space="preserve"> </t>
    </r>
    <r>
      <rPr>
        <b/>
        <sz val="12"/>
        <color theme="1"/>
        <rFont val="Times New Roman"/>
        <family val="1"/>
        <charset val="204"/>
      </rPr>
      <t>муниципальной программы"</t>
    </r>
    <r>
      <rPr>
        <sz val="12"/>
        <color theme="1"/>
        <rFont val="Times New Roman"/>
        <family val="1"/>
        <charset val="204"/>
      </rPr>
      <t xml:space="preserve"> муниципальной программы "Муниципальное управление и гражданское общество"  Панинского муниципального района Воронежской области</t>
    </r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</si>
  <si>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</t>
    </r>
    <r>
      <rPr>
        <b/>
        <sz val="12"/>
        <color theme="1"/>
        <rFont val="Times New Roman"/>
        <family val="1"/>
        <charset val="204"/>
      </rPr>
      <t>«Содействие развитию муниципальных образований и местного самоуправления»</t>
    </r>
    <r>
      <rPr>
        <sz val="12"/>
        <color theme="1"/>
        <rFont val="Times New Roman"/>
        <family val="1"/>
        <charset val="204"/>
      </rPr>
      <t>муниципальной программы "Муниципальное управление и гражданское общество"  Панинского муниципального района Воронежской области</t>
    </r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</si>
  <si>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</t>
    </r>
    <r>
      <rPr>
        <b/>
        <sz val="12"/>
        <color theme="1"/>
        <rFont val="Times New Roman"/>
        <family val="1"/>
        <charset val="204"/>
      </rPr>
      <t xml:space="preserve">««Развитие СО НКО, системы ТОС и развитие гражданского общества» </t>
    </r>
    <r>
      <rPr>
        <sz val="12"/>
        <color theme="1"/>
        <rFont val="Times New Roman"/>
        <family val="1"/>
        <charset val="204"/>
      </rPr>
      <t>муниципальной программы "Муниципальное управление и гражданское общество"  Панинского муниципального района Воронежской области</t>
    </r>
  </si>
  <si>
    <t xml:space="preserve"> «Развитие СО НКО, системы ТОС и развитие гражданского общества»</t>
  </si>
  <si>
    <t>Социальная поддержка граждан.</t>
  </si>
  <si>
    <t>Улучшение качества жизни пожилых людей в Панинском муниципальном районе, обеспечение мер социальных гарантий муниципальных служащих в связи с выходом их на пенсию.</t>
  </si>
  <si>
    <t>Материальная помощь гражданам, нуждающихся  в социальной поддержке</t>
  </si>
  <si>
    <t xml:space="preserve">Мероприятие 2 </t>
  </si>
  <si>
    <t>ПРИЛОЖЕНИЕ № 1</t>
  </si>
  <si>
    <t>Приложение № 1.1</t>
  </si>
  <si>
    <t>Приложение № 1.2</t>
  </si>
  <si>
    <t>Приложение № 1.3</t>
  </si>
  <si>
    <t>Приложение № 1.4</t>
  </si>
  <si>
    <t xml:space="preserve"> «Охрана окружающей среды»</t>
  </si>
  <si>
    <t>Регулирование качества окружающей среды</t>
  </si>
  <si>
    <t xml:space="preserve">Оформление документов для постановки на учет 
гидротехнических сооружений в качестве бесхозяйных
</t>
  </si>
  <si>
    <t xml:space="preserve">Разработка проектно-сметной документации и капитальный 
ремонт гидротехнических сооружений, находящихся в 
муниципальной собственности
</t>
  </si>
  <si>
    <t>Биологическое разнообразие</t>
  </si>
  <si>
    <t xml:space="preserve">Проведение акций, мероприятий, в том числе, в школах, в связи с 
ежегодным всемирным днем окружающей среды (5 июня).
</t>
  </si>
  <si>
    <t xml:space="preserve">Очистка от мусора береговой полосы водных объектов 
рыбохозяйственного значения в местах наиболее часто посещаемых 
отдыхающими.
</t>
  </si>
  <si>
    <t xml:space="preserve">Строительство межмуниципального экологического 
отходоперерабатывающего комплекса  на территории Панинского 
муниципального района
</t>
  </si>
  <si>
    <r>
      <t xml:space="preserve">Финансовое обеспечение  и прогнозная (справочная) оценка расходов федерального, областного и местных бюджетов, бюджетов внебюджетных фондов, юридических и физических лиц на реализацию подпрограммы </t>
    </r>
    <r>
      <rPr>
        <b/>
        <sz val="12"/>
        <color theme="1"/>
        <rFont val="Times New Roman"/>
        <family val="1"/>
        <charset val="204"/>
      </rPr>
      <t xml:space="preserve">«Охрана окружающей среды» </t>
    </r>
    <r>
      <rPr>
        <sz val="12"/>
        <color theme="1"/>
        <rFont val="Times New Roman"/>
        <family val="1"/>
        <charset val="204"/>
      </rPr>
      <t>муниципальной программы "Муниципальное управление и гражданское общество"  Панинского муниципального района Воронежской области</t>
    </r>
  </si>
  <si>
    <t>Финансовая поддержка СО НКО</t>
  </si>
  <si>
    <t>Мероприятие 5</t>
  </si>
  <si>
    <t xml:space="preserve"> Проведение Всероссийской переписи населения</t>
  </si>
  <si>
    <t>Мероприятие 6</t>
  </si>
  <si>
    <t>Выполнение других расходных обязательств</t>
  </si>
  <si>
    <t xml:space="preserve">Разработка проектной документации по рекультивации несанкционированных свалок на территории Панинского муниципального района
</t>
  </si>
  <si>
    <t>Рекультивация несанкционированных свалок на территории Панинского муниципального района</t>
  </si>
  <si>
    <t>Передача полномочий поселений в сфере архитектуры и градостроительной деятельности</t>
  </si>
  <si>
    <t>Передача осуществления части полномочий поселений по выполнению организационно-технических мероприятий, связанных с размещением муниципального заказа, с размещением информации на едином портале бюджетной системы Российской Федерации, по учету и отчетности</t>
  </si>
</sst>
</file>

<file path=xl/styles.xml><?xml version="1.0" encoding="utf-8"?>
<styleSheet xmlns="http://schemas.openxmlformats.org/spreadsheetml/2006/main">
  <numFmts count="1">
    <numFmt numFmtId="164" formatCode="0.0"/>
  </numFmts>
  <fonts count="14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u/>
      <sz val="11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u/>
      <sz val="10"/>
      <color theme="1"/>
      <name val="Times New Roman"/>
      <family val="1"/>
      <charset val="204"/>
    </font>
    <font>
      <u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54">
    <xf numFmtId="0" fontId="0" fillId="0" borderId="0" xfId="0"/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1" fillId="0" borderId="12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13" xfId="0" applyFont="1" applyBorder="1" applyAlignment="1">
      <alignment horizontal="center" vertical="center" wrapText="1"/>
    </xf>
    <xf numFmtId="0" fontId="2" fillId="0" borderId="14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center" wrapText="1"/>
    </xf>
    <xf numFmtId="0" fontId="4" fillId="3" borderId="3" xfId="0" applyFont="1" applyFill="1" applyBorder="1" applyAlignment="1">
      <alignment horizontal="left" vertical="top" wrapText="1"/>
    </xf>
    <xf numFmtId="0" fontId="0" fillId="0" borderId="16" xfId="0" applyBorder="1"/>
    <xf numFmtId="0" fontId="2" fillId="0" borderId="13" xfId="0" applyFont="1" applyBorder="1" applyAlignment="1">
      <alignment wrapText="1"/>
    </xf>
    <xf numFmtId="0" fontId="2" fillId="0" borderId="14" xfId="0" applyFon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3" xfId="0" applyFont="1" applyFill="1" applyBorder="1" applyAlignment="1">
      <alignment horizontal="left" wrapText="1"/>
    </xf>
    <xf numFmtId="0" fontId="1" fillId="0" borderId="13" xfId="0" applyFont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0" fillId="0" borderId="0" xfId="0" applyFill="1" applyAlignment="1">
      <alignment wrapText="1"/>
    </xf>
    <xf numFmtId="0" fontId="0" fillId="0" borderId="0" xfId="0" applyFill="1"/>
    <xf numFmtId="0" fontId="1" fillId="0" borderId="12" xfId="0" applyFont="1" applyFill="1" applyBorder="1" applyAlignment="1">
      <alignment horizontal="left" vertical="center" wrapText="1"/>
    </xf>
    <xf numFmtId="0" fontId="2" fillId="0" borderId="18" xfId="0" applyFont="1" applyFill="1" applyBorder="1" applyAlignment="1">
      <alignment horizontal="left" wrapText="1"/>
    </xf>
    <xf numFmtId="164" fontId="2" fillId="4" borderId="3" xfId="0" applyNumberFormat="1" applyFont="1" applyFill="1" applyBorder="1" applyAlignment="1">
      <alignment horizontal="left" vertical="top" wrapText="1"/>
    </xf>
    <xf numFmtId="164" fontId="2" fillId="4" borderId="12" xfId="0" applyNumberFormat="1" applyFont="1" applyFill="1" applyBorder="1" applyAlignment="1">
      <alignment horizontal="left" vertical="top" wrapText="1"/>
    </xf>
    <xf numFmtId="0" fontId="2" fillId="0" borderId="11" xfId="0" applyFont="1" applyBorder="1" applyAlignment="1">
      <alignment wrapText="1"/>
    </xf>
    <xf numFmtId="0" fontId="4" fillId="3" borderId="22" xfId="0" applyFont="1" applyFill="1" applyBorder="1" applyAlignment="1">
      <alignment horizontal="left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0" xfId="0" applyBorder="1"/>
    <xf numFmtId="164" fontId="2" fillId="4" borderId="1" xfId="0" applyNumberFormat="1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 vertical="top" wrapText="1"/>
    </xf>
    <xf numFmtId="0" fontId="2" fillId="5" borderId="1" xfId="0" applyFont="1" applyFill="1" applyBorder="1" applyAlignment="1">
      <alignment horizontal="left" vertical="top" wrapText="1"/>
    </xf>
    <xf numFmtId="0" fontId="1" fillId="5" borderId="12" xfId="0" applyFont="1" applyFill="1" applyBorder="1" applyAlignment="1">
      <alignment horizontal="left" vertical="top" wrapText="1"/>
    </xf>
    <xf numFmtId="164" fontId="2" fillId="5" borderId="3" xfId="0" applyNumberFormat="1" applyFont="1" applyFill="1" applyBorder="1" applyAlignment="1">
      <alignment horizontal="left" vertical="top" wrapText="1"/>
    </xf>
    <xf numFmtId="164" fontId="1" fillId="5" borderId="1" xfId="0" applyNumberFormat="1" applyFont="1" applyFill="1" applyBorder="1" applyAlignment="1">
      <alignment horizontal="left" vertical="top" wrapText="1"/>
    </xf>
    <xf numFmtId="164" fontId="1" fillId="5" borderId="12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left" vertical="top" wrapText="1"/>
    </xf>
    <xf numFmtId="164" fontId="1" fillId="0" borderId="12" xfId="0" applyNumberFormat="1" applyFont="1" applyFill="1" applyBorder="1" applyAlignment="1">
      <alignment horizontal="left" vertical="top" wrapText="1"/>
    </xf>
    <xf numFmtId="164" fontId="2" fillId="0" borderId="3" xfId="0" applyNumberFormat="1" applyFont="1" applyFill="1" applyBorder="1" applyAlignment="1">
      <alignment horizontal="left" vertical="top" wrapText="1"/>
    </xf>
    <xf numFmtId="164" fontId="2" fillId="4" borderId="13" xfId="0" applyNumberFormat="1" applyFont="1" applyFill="1" applyBorder="1" applyAlignment="1">
      <alignment horizontal="left" vertical="top" wrapText="1"/>
    </xf>
    <xf numFmtId="164" fontId="2" fillId="4" borderId="18" xfId="0" applyNumberFormat="1" applyFont="1" applyFill="1" applyBorder="1" applyAlignment="1">
      <alignment horizontal="left" vertical="top" wrapText="1"/>
    </xf>
    <xf numFmtId="164" fontId="2" fillId="0" borderId="18" xfId="0" applyNumberFormat="1" applyFont="1" applyFill="1" applyBorder="1" applyAlignment="1">
      <alignment horizontal="left" vertical="top" wrapText="1"/>
    </xf>
    <xf numFmtId="0" fontId="2" fillId="0" borderId="23" xfId="0" applyFont="1" applyBorder="1" applyAlignment="1">
      <alignment wrapText="1"/>
    </xf>
    <xf numFmtId="0" fontId="2" fillId="5" borderId="3" xfId="0" applyFont="1" applyFill="1" applyBorder="1" applyAlignment="1">
      <alignment horizontal="left" wrapText="1"/>
    </xf>
    <xf numFmtId="164" fontId="2" fillId="5" borderId="1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left" vertical="top" wrapText="1"/>
    </xf>
    <xf numFmtId="0" fontId="1" fillId="0" borderId="12" xfId="0" applyFont="1" applyFill="1" applyBorder="1" applyAlignment="1">
      <alignment horizontal="left" vertical="top" wrapText="1"/>
    </xf>
    <xf numFmtId="0" fontId="2" fillId="0" borderId="18" xfId="0" applyFont="1" applyFill="1" applyBorder="1" applyAlignment="1">
      <alignment horizontal="left" vertical="top" wrapText="1"/>
    </xf>
    <xf numFmtId="164" fontId="2" fillId="5" borderId="13" xfId="0" applyNumberFormat="1" applyFont="1" applyFill="1" applyBorder="1" applyAlignment="1">
      <alignment horizontal="left" vertical="top" wrapText="1"/>
    </xf>
    <xf numFmtId="0" fontId="1" fillId="0" borderId="13" xfId="0" applyFont="1" applyBorder="1" applyAlignment="1">
      <alignment horizontal="center" vertical="center" wrapText="1"/>
    </xf>
    <xf numFmtId="0" fontId="3" fillId="5" borderId="1" xfId="0" applyFont="1" applyFill="1" applyBorder="1" applyAlignment="1">
      <alignment horizontal="left" vertical="top" wrapText="1"/>
    </xf>
    <xf numFmtId="164" fontId="2" fillId="5" borderId="12" xfId="0" applyNumberFormat="1" applyFont="1" applyFill="1" applyBorder="1" applyAlignment="1">
      <alignment horizontal="left" vertical="top" wrapText="1"/>
    </xf>
    <xf numFmtId="0" fontId="8" fillId="0" borderId="3" xfId="0" applyFont="1" applyBorder="1"/>
    <xf numFmtId="164" fontId="2" fillId="4" borderId="11" xfId="0" applyNumberFormat="1" applyFont="1" applyFill="1" applyBorder="1" applyAlignment="1">
      <alignment horizontal="left" vertical="top" wrapText="1"/>
    </xf>
    <xf numFmtId="0" fontId="8" fillId="0" borderId="18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 wrapText="1"/>
    </xf>
    <xf numFmtId="0" fontId="3" fillId="5" borderId="1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5" borderId="1" xfId="0" applyFont="1" applyFill="1" applyBorder="1" applyAlignment="1">
      <alignment horizontal="left" vertical="top" wrapText="1"/>
    </xf>
    <xf numFmtId="0" fontId="8" fillId="4" borderId="3" xfId="0" applyFont="1" applyFill="1" applyBorder="1"/>
    <xf numFmtId="0" fontId="9" fillId="2" borderId="3" xfId="0" applyFont="1" applyFill="1" applyBorder="1" applyAlignment="1">
      <alignment horizontal="left" wrapText="1"/>
    </xf>
    <xf numFmtId="0" fontId="9" fillId="4" borderId="1" xfId="0" applyFont="1" applyFill="1" applyBorder="1" applyAlignment="1">
      <alignment horizontal="left" wrapText="1"/>
    </xf>
    <xf numFmtId="0" fontId="9" fillId="2" borderId="1" xfId="0" applyFont="1" applyFill="1" applyBorder="1" applyAlignment="1">
      <alignment horizontal="left" vertical="center" wrapText="1"/>
    </xf>
    <xf numFmtId="0" fontId="9" fillId="2" borderId="12" xfId="0" applyFont="1" applyFill="1" applyBorder="1" applyAlignment="1">
      <alignment horizontal="left" vertical="center" wrapText="1"/>
    </xf>
    <xf numFmtId="0" fontId="9" fillId="5" borderId="3" xfId="0" applyFont="1" applyFill="1" applyBorder="1" applyAlignment="1">
      <alignment horizontal="left" vertical="top" wrapText="1"/>
    </xf>
    <xf numFmtId="164" fontId="9" fillId="5" borderId="3" xfId="0" applyNumberFormat="1" applyFont="1" applyFill="1" applyBorder="1" applyAlignment="1">
      <alignment horizontal="left" wrapText="1"/>
    </xf>
    <xf numFmtId="164" fontId="12" fillId="5" borderId="3" xfId="0" applyNumberFormat="1" applyFont="1" applyFill="1" applyBorder="1" applyAlignment="1">
      <alignment wrapText="1"/>
    </xf>
    <xf numFmtId="0" fontId="9" fillId="5" borderId="1" xfId="0" applyFont="1" applyFill="1" applyBorder="1" applyAlignment="1">
      <alignment horizontal="left" vertical="top" wrapText="1"/>
    </xf>
    <xf numFmtId="164" fontId="12" fillId="5" borderId="1" xfId="0" applyNumberFormat="1" applyFont="1" applyFill="1" applyBorder="1" applyAlignment="1">
      <alignment wrapText="1"/>
    </xf>
    <xf numFmtId="0" fontId="12" fillId="5" borderId="12" xfId="0" applyFont="1" applyFill="1" applyBorder="1" applyAlignment="1">
      <alignment horizontal="left" vertical="top" wrapText="1"/>
    </xf>
    <xf numFmtId="0" fontId="9" fillId="0" borderId="18" xfId="0" applyFont="1" applyBorder="1" applyAlignment="1">
      <alignment horizontal="left" vertical="top" wrapText="1"/>
    </xf>
    <xf numFmtId="164" fontId="9" fillId="4" borderId="3" xfId="0" applyNumberFormat="1" applyFont="1" applyFill="1" applyBorder="1" applyAlignment="1">
      <alignment horizontal="left" vertical="top" wrapText="1"/>
    </xf>
    <xf numFmtId="164" fontId="12" fillId="0" borderId="3" xfId="0" applyNumberFormat="1" applyFont="1" applyBorder="1" applyAlignment="1">
      <alignment horizontal="left" vertical="top" wrapText="1"/>
    </xf>
    <xf numFmtId="0" fontId="12" fillId="0" borderId="1" xfId="0" applyFont="1" applyBorder="1" applyAlignment="1">
      <alignment horizontal="left" vertical="top" wrapText="1"/>
    </xf>
    <xf numFmtId="164" fontId="12" fillId="0" borderId="1" xfId="0" applyNumberFormat="1" applyFont="1" applyBorder="1" applyAlignment="1">
      <alignment horizontal="left" vertical="top" wrapText="1"/>
    </xf>
    <xf numFmtId="0" fontId="12" fillId="0" borderId="12" xfId="0" applyFont="1" applyBorder="1" applyAlignment="1">
      <alignment horizontal="left" vertical="top" wrapText="1"/>
    </xf>
    <xf numFmtId="164" fontId="9" fillId="4" borderId="12" xfId="0" applyNumberFormat="1" applyFont="1" applyFill="1" applyBorder="1" applyAlignment="1">
      <alignment horizontal="left" vertical="top" wrapText="1"/>
    </xf>
    <xf numFmtId="164" fontId="12" fillId="0" borderId="12" xfId="0" applyNumberFormat="1" applyFont="1" applyBorder="1" applyAlignment="1">
      <alignment horizontal="left" vertical="top" wrapText="1"/>
    </xf>
    <xf numFmtId="0" fontId="9" fillId="0" borderId="3" xfId="0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left" vertical="top" wrapText="1"/>
    </xf>
    <xf numFmtId="0" fontId="9" fillId="5" borderId="18" xfId="0" applyFont="1" applyFill="1" applyBorder="1" applyAlignment="1">
      <alignment horizontal="left" vertical="top" wrapText="1"/>
    </xf>
    <xf numFmtId="164" fontId="9" fillId="5" borderId="3" xfId="0" applyNumberFormat="1" applyFont="1" applyFill="1" applyBorder="1" applyAlignment="1">
      <alignment horizontal="left" vertical="top" wrapText="1"/>
    </xf>
    <xf numFmtId="164" fontId="12" fillId="5" borderId="3" xfId="0" applyNumberFormat="1" applyFont="1" applyFill="1" applyBorder="1" applyAlignment="1">
      <alignment horizontal="left" vertical="top" wrapText="1"/>
    </xf>
    <xf numFmtId="164" fontId="12" fillId="5" borderId="1" xfId="0" applyNumberFormat="1" applyFont="1" applyFill="1" applyBorder="1" applyAlignment="1">
      <alignment horizontal="left" vertical="top" wrapText="1"/>
    </xf>
    <xf numFmtId="0" fontId="9" fillId="5" borderId="12" xfId="0" applyFont="1" applyFill="1" applyBorder="1" applyAlignment="1">
      <alignment horizontal="left" vertical="top" wrapText="1"/>
    </xf>
    <xf numFmtId="164" fontId="12" fillId="5" borderId="12" xfId="0" applyNumberFormat="1" applyFont="1" applyFill="1" applyBorder="1" applyAlignment="1">
      <alignment horizontal="left" vertical="top" wrapText="1"/>
    </xf>
    <xf numFmtId="0" fontId="12" fillId="5" borderId="1" xfId="0" applyFont="1" applyFill="1" applyBorder="1" applyAlignment="1">
      <alignment horizontal="left" vertical="top" wrapText="1"/>
    </xf>
    <xf numFmtId="0" fontId="0" fillId="0" borderId="0" xfId="0" applyFill="1" applyBorder="1" applyAlignment="1">
      <alignment wrapText="1"/>
    </xf>
    <xf numFmtId="0" fontId="0" fillId="0" borderId="0" xfId="0" applyFill="1" applyBorder="1"/>
    <xf numFmtId="0" fontId="12" fillId="5" borderId="1" xfId="0" applyFont="1" applyFill="1" applyBorder="1" applyAlignment="1">
      <alignment horizontal="left" vertical="top"/>
    </xf>
    <xf numFmtId="0" fontId="12" fillId="4" borderId="3" xfId="0" applyFont="1" applyFill="1" applyBorder="1" applyAlignment="1">
      <alignment horizontal="left" vertical="top"/>
    </xf>
    <xf numFmtId="0" fontId="12" fillId="0" borderId="3" xfId="0" applyFont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/>
    </xf>
    <xf numFmtId="164" fontId="2" fillId="4" borderId="23" xfId="0" applyNumberFormat="1" applyFont="1" applyFill="1" applyBorder="1" applyAlignment="1">
      <alignment horizontal="left" vertical="top" wrapText="1"/>
    </xf>
    <xf numFmtId="0" fontId="8" fillId="5" borderId="3" xfId="0" applyFont="1" applyFill="1" applyBorder="1" applyAlignment="1">
      <alignment horizontal="left" vertical="top"/>
    </xf>
    <xf numFmtId="0" fontId="3" fillId="5" borderId="12" xfId="0" applyFont="1" applyFill="1" applyBorder="1" applyAlignment="1">
      <alignment horizontal="left" vertical="top"/>
    </xf>
    <xf numFmtId="164" fontId="1" fillId="0" borderId="3" xfId="0" applyNumberFormat="1" applyFont="1" applyFill="1" applyBorder="1" applyAlignment="1">
      <alignment horizontal="left" vertical="top" wrapText="1"/>
    </xf>
    <xf numFmtId="0" fontId="1" fillId="0" borderId="2" xfId="0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164" fontId="2" fillId="4" borderId="2" xfId="0" applyNumberFormat="1" applyFont="1" applyFill="1" applyBorder="1" applyAlignment="1">
      <alignment horizontal="left" vertical="top" wrapText="1"/>
    </xf>
    <xf numFmtId="164" fontId="1" fillId="0" borderId="2" xfId="0" applyNumberFormat="1" applyFont="1" applyFill="1" applyBorder="1" applyAlignment="1">
      <alignment horizontal="left" vertical="top" wrapText="1"/>
    </xf>
    <xf numFmtId="164" fontId="1" fillId="0" borderId="18" xfId="0" applyNumberFormat="1" applyFont="1" applyFill="1" applyBorder="1" applyAlignment="1">
      <alignment horizontal="left" vertical="top" wrapText="1"/>
    </xf>
    <xf numFmtId="164" fontId="1" fillId="0" borderId="13" xfId="0" applyNumberFormat="1" applyFont="1" applyFill="1" applyBorder="1" applyAlignment="1">
      <alignment horizontal="left" vertical="top" wrapText="1"/>
    </xf>
    <xf numFmtId="0" fontId="2" fillId="0" borderId="3" xfId="0" applyFont="1" applyFill="1" applyBorder="1" applyAlignment="1">
      <alignment horizontal="left" vertical="top" wrapText="1"/>
    </xf>
    <xf numFmtId="2" fontId="2" fillId="5" borderId="1" xfId="0" applyNumberFormat="1" applyFont="1" applyFill="1" applyBorder="1" applyAlignment="1">
      <alignment horizontal="left" vertical="top" wrapText="1"/>
    </xf>
    <xf numFmtId="2" fontId="1" fillId="5" borderId="1" xfId="0" applyNumberFormat="1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left" vertical="top" wrapText="1"/>
    </xf>
    <xf numFmtId="2" fontId="4" fillId="3" borderId="3" xfId="0" applyNumberFormat="1" applyFont="1" applyFill="1" applyBorder="1" applyAlignment="1">
      <alignment horizontal="left" vertical="top" wrapText="1"/>
    </xf>
    <xf numFmtId="2" fontId="4" fillId="3" borderId="1" xfId="0" applyNumberFormat="1" applyFont="1" applyFill="1" applyBorder="1" applyAlignment="1">
      <alignment horizontal="left" vertical="center" wrapText="1"/>
    </xf>
    <xf numFmtId="2" fontId="4" fillId="3" borderId="4" xfId="0" applyNumberFormat="1" applyFont="1" applyFill="1" applyBorder="1" applyAlignment="1">
      <alignment horizontal="left" vertical="center" wrapText="1"/>
    </xf>
    <xf numFmtId="2" fontId="1" fillId="4" borderId="12" xfId="0" applyNumberFormat="1" applyFont="1" applyFill="1" applyBorder="1" applyAlignment="1">
      <alignment horizontal="left" vertical="center" wrapText="1"/>
    </xf>
    <xf numFmtId="2" fontId="2" fillId="0" borderId="13" xfId="0" applyNumberFormat="1" applyFont="1" applyBorder="1" applyAlignment="1">
      <alignment horizontal="center" wrapText="1"/>
    </xf>
    <xf numFmtId="2" fontId="2" fillId="0" borderId="25" xfId="0" applyNumberFormat="1" applyFont="1" applyBorder="1" applyAlignment="1">
      <alignment horizontal="center" wrapText="1"/>
    </xf>
    <xf numFmtId="2" fontId="2" fillId="0" borderId="3" xfId="0" applyNumberFormat="1" applyFont="1" applyFill="1" applyBorder="1" applyAlignment="1">
      <alignment horizontal="left" wrapText="1"/>
    </xf>
    <xf numFmtId="2" fontId="2" fillId="0" borderId="3" xfId="0" applyNumberFormat="1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center" wrapText="1"/>
    </xf>
    <xf numFmtId="2" fontId="2" fillId="0" borderId="1" xfId="0" applyNumberFormat="1" applyFont="1" applyFill="1" applyBorder="1" applyAlignment="1">
      <alignment horizontal="left" wrapText="1"/>
    </xf>
    <xf numFmtId="2" fontId="1" fillId="0" borderId="1" xfId="0" applyNumberFormat="1" applyFont="1" applyFill="1" applyBorder="1" applyAlignment="1">
      <alignment horizontal="center" wrapText="1"/>
    </xf>
    <xf numFmtId="2" fontId="2" fillId="0" borderId="12" xfId="0" applyNumberFormat="1" applyFont="1" applyFill="1" applyBorder="1" applyAlignment="1">
      <alignment horizontal="left" wrapText="1"/>
    </xf>
    <xf numFmtId="2" fontId="1" fillId="0" borderId="12" xfId="0" applyNumberFormat="1" applyFont="1" applyFill="1" applyBorder="1" applyAlignment="1">
      <alignment horizontal="center" wrapText="1"/>
    </xf>
    <xf numFmtId="2" fontId="2" fillId="0" borderId="24" xfId="0" applyNumberFormat="1" applyFont="1" applyFill="1" applyBorder="1" applyAlignment="1">
      <alignment horizontal="left" wrapText="1"/>
    </xf>
    <xf numFmtId="2" fontId="2" fillId="0" borderId="1" xfId="0" applyNumberFormat="1" applyFont="1" applyFill="1" applyBorder="1" applyAlignment="1">
      <alignment horizontal="left" vertical="center" wrapText="1"/>
    </xf>
    <xf numFmtId="2" fontId="1" fillId="0" borderId="1" xfId="0" applyNumberFormat="1" applyFont="1" applyFill="1" applyBorder="1" applyAlignment="1">
      <alignment horizontal="left" vertical="center" wrapText="1"/>
    </xf>
    <xf numFmtId="2" fontId="2" fillId="0" borderId="12" xfId="0" applyNumberFormat="1" applyFont="1" applyFill="1" applyBorder="1" applyAlignment="1">
      <alignment horizontal="left" vertical="center" wrapText="1"/>
    </xf>
    <xf numFmtId="2" fontId="1" fillId="0" borderId="12" xfId="0" applyNumberFormat="1" applyFont="1" applyFill="1" applyBorder="1" applyAlignment="1">
      <alignment horizontal="left" vertical="center" wrapText="1"/>
    </xf>
    <xf numFmtId="2" fontId="2" fillId="0" borderId="3" xfId="0" applyNumberFormat="1" applyFont="1" applyFill="1" applyBorder="1" applyAlignment="1">
      <alignment horizontal="left" vertical="top" wrapText="1"/>
    </xf>
    <xf numFmtId="2" fontId="2" fillId="0" borderId="24" xfId="0" applyNumberFormat="1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wrapText="1"/>
    </xf>
    <xf numFmtId="2" fontId="1" fillId="0" borderId="1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164" fontId="2" fillId="0" borderId="28" xfId="0" applyNumberFormat="1" applyFont="1" applyFill="1" applyBorder="1" applyAlignment="1">
      <alignment horizontal="left" vertical="top" wrapText="1"/>
    </xf>
    <xf numFmtId="164" fontId="2" fillId="4" borderId="15" xfId="0" applyNumberFormat="1" applyFont="1" applyFill="1" applyBorder="1" applyAlignment="1">
      <alignment horizontal="left" vertical="top" wrapText="1"/>
    </xf>
    <xf numFmtId="164" fontId="1" fillId="0" borderId="28" xfId="0" applyNumberFormat="1" applyFont="1" applyFill="1" applyBorder="1" applyAlignment="1">
      <alignment horizontal="left" vertical="top" wrapText="1"/>
    </xf>
    <xf numFmtId="164" fontId="12" fillId="0" borderId="1" xfId="0" applyNumberFormat="1" applyFont="1" applyFill="1" applyBorder="1" applyAlignment="1">
      <alignment horizontal="left" vertical="top" wrapText="1"/>
    </xf>
    <xf numFmtId="164" fontId="12" fillId="0" borderId="3" xfId="0" applyNumberFormat="1" applyFont="1" applyFill="1" applyBorder="1" applyAlignment="1">
      <alignment horizontal="left" vertical="top" wrapText="1"/>
    </xf>
    <xf numFmtId="164" fontId="12" fillId="0" borderId="12" xfId="0" applyNumberFormat="1" applyFont="1" applyFill="1" applyBorder="1" applyAlignment="1">
      <alignment horizontal="left" vertical="top" wrapText="1"/>
    </xf>
    <xf numFmtId="164" fontId="9" fillId="6" borderId="3" xfId="0" applyNumberFormat="1" applyFont="1" applyFill="1" applyBorder="1" applyAlignment="1">
      <alignment horizontal="left" vertical="top" wrapText="1"/>
    </xf>
    <xf numFmtId="164" fontId="12" fillId="6" borderId="1" xfId="0" applyNumberFormat="1" applyFont="1" applyFill="1" applyBorder="1" applyAlignment="1">
      <alignment horizontal="left" vertical="top" wrapText="1"/>
    </xf>
    <xf numFmtId="164" fontId="12" fillId="6" borderId="12" xfId="0" applyNumberFormat="1" applyFont="1" applyFill="1" applyBorder="1" applyAlignment="1">
      <alignment horizontal="left" vertical="top" wrapText="1"/>
    </xf>
    <xf numFmtId="0" fontId="12" fillId="6" borderId="1" xfId="0" applyFont="1" applyFill="1" applyBorder="1" applyAlignment="1">
      <alignment horizontal="left" vertical="top" wrapText="1"/>
    </xf>
    <xf numFmtId="0" fontId="12" fillId="0" borderId="3" xfId="0" applyFont="1" applyFill="1" applyBorder="1" applyAlignment="1">
      <alignment horizontal="left" vertical="top" wrapText="1"/>
    </xf>
    <xf numFmtId="0" fontId="12" fillId="0" borderId="1" xfId="0" applyFont="1" applyFill="1" applyBorder="1" applyAlignment="1">
      <alignment horizontal="left" vertical="top" wrapText="1"/>
    </xf>
    <xf numFmtId="164" fontId="12" fillId="6" borderId="3" xfId="0" applyNumberFormat="1" applyFont="1" applyFill="1" applyBorder="1" applyAlignment="1">
      <alignment wrapText="1"/>
    </xf>
    <xf numFmtId="164" fontId="12" fillId="6" borderId="1" xfId="0" applyNumberFormat="1" applyFont="1" applyFill="1" applyBorder="1" applyAlignment="1">
      <alignment wrapText="1"/>
    </xf>
    <xf numFmtId="0" fontId="1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wrapText="1"/>
    </xf>
    <xf numFmtId="2" fontId="1" fillId="0" borderId="3" xfId="0" applyNumberFormat="1" applyFont="1" applyFill="1" applyBorder="1" applyAlignment="1">
      <alignment horizontal="left" vertical="top" wrapText="1"/>
    </xf>
    <xf numFmtId="0" fontId="8" fillId="0" borderId="3" xfId="0" applyFont="1" applyFill="1" applyBorder="1"/>
    <xf numFmtId="164" fontId="0" fillId="0" borderId="0" xfId="0" applyNumberFormat="1"/>
    <xf numFmtId="0" fontId="9" fillId="5" borderId="1" xfId="0" applyFont="1" applyFill="1" applyBorder="1" applyAlignment="1">
      <alignment horizontal="left" vertical="top"/>
    </xf>
    <xf numFmtId="0" fontId="9" fillId="6" borderId="1" xfId="0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horizontal="left" vertical="top" wrapText="1"/>
    </xf>
    <xf numFmtId="2" fontId="0" fillId="0" borderId="0" xfId="0" applyNumberFormat="1"/>
    <xf numFmtId="164" fontId="9" fillId="4" borderId="3" xfId="0" applyNumberFormat="1" applyFont="1" applyFill="1" applyBorder="1" applyAlignment="1">
      <alignment horizontal="center" wrapText="1"/>
    </xf>
    <xf numFmtId="164" fontId="9" fillId="4" borderId="1" xfId="0" applyNumberFormat="1" applyFont="1" applyFill="1" applyBorder="1" applyAlignment="1">
      <alignment horizontal="center" wrapText="1"/>
    </xf>
    <xf numFmtId="164" fontId="9" fillId="4" borderId="12" xfId="0" applyNumberFormat="1" applyFont="1" applyFill="1" applyBorder="1" applyAlignment="1">
      <alignment horizontal="center" wrapText="1"/>
    </xf>
    <xf numFmtId="0" fontId="2" fillId="4" borderId="3" xfId="0" applyFont="1" applyFill="1" applyBorder="1" applyAlignment="1">
      <alignment horizontal="left" wrapText="1"/>
    </xf>
    <xf numFmtId="2" fontId="2" fillId="4" borderId="3" xfId="0" applyNumberFormat="1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center" wrapText="1"/>
    </xf>
    <xf numFmtId="2" fontId="2" fillId="4" borderId="1" xfId="0" applyNumberFormat="1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horizontal="left" vertical="top" wrapText="1"/>
    </xf>
    <xf numFmtId="0" fontId="8" fillId="4" borderId="3" xfId="0" applyFont="1" applyFill="1" applyBorder="1" applyAlignment="1">
      <alignment horizontal="left" vertical="top" wrapText="1"/>
    </xf>
    <xf numFmtId="0" fontId="8" fillId="4" borderId="1" xfId="0" applyFont="1" applyFill="1" applyBorder="1" applyAlignment="1">
      <alignment horizontal="left" vertical="top" wrapText="1"/>
    </xf>
    <xf numFmtId="164" fontId="3" fillId="0" borderId="1" xfId="0" applyNumberFormat="1" applyFont="1" applyFill="1" applyBorder="1"/>
    <xf numFmtId="164" fontId="3" fillId="0" borderId="1" xfId="0" applyNumberFormat="1" applyFont="1" applyBorder="1"/>
    <xf numFmtId="164" fontId="3" fillId="0" borderId="12" xfId="0" applyNumberFormat="1" applyFont="1" applyFill="1" applyBorder="1"/>
    <xf numFmtId="164" fontId="3" fillId="0" borderId="12" xfId="0" applyNumberFormat="1" applyFont="1" applyBorder="1"/>
    <xf numFmtId="0" fontId="3" fillId="5" borderId="1" xfId="0" applyFont="1" applyFill="1" applyBorder="1" applyAlignment="1">
      <alignment horizontal="left" vertical="top" wrapText="1"/>
    </xf>
    <xf numFmtId="0" fontId="3" fillId="5" borderId="12" xfId="0" applyFont="1" applyFill="1" applyBorder="1" applyAlignment="1">
      <alignment horizontal="left" vertical="top" wrapText="1"/>
    </xf>
    <xf numFmtId="0" fontId="12" fillId="5" borderId="12" xfId="0" applyFont="1" applyFill="1" applyBorder="1" applyAlignment="1">
      <alignment horizontal="left" vertical="top"/>
    </xf>
    <xf numFmtId="0" fontId="12" fillId="6" borderId="12" xfId="0" applyFont="1" applyFill="1" applyBorder="1" applyAlignment="1">
      <alignment horizontal="left" vertical="top" wrapText="1"/>
    </xf>
    <xf numFmtId="0" fontId="12" fillId="4" borderId="12" xfId="0" applyFont="1" applyFill="1" applyBorder="1" applyAlignment="1">
      <alignment horizontal="left" vertical="top"/>
    </xf>
    <xf numFmtId="0" fontId="12" fillId="0" borderId="12" xfId="0" applyFont="1" applyFill="1" applyBorder="1" applyAlignment="1">
      <alignment horizontal="left" vertical="top" wrapText="1"/>
    </xf>
    <xf numFmtId="164" fontId="9" fillId="5" borderId="12" xfId="0" applyNumberFormat="1" applyFont="1" applyFill="1" applyBorder="1" applyAlignment="1">
      <alignment horizontal="left" vertical="top" wrapText="1"/>
    </xf>
    <xf numFmtId="164" fontId="9" fillId="5" borderId="12" xfId="0" applyNumberFormat="1" applyFont="1" applyFill="1" applyBorder="1" applyAlignment="1">
      <alignment horizontal="left" wrapText="1"/>
    </xf>
    <xf numFmtId="164" fontId="12" fillId="6" borderId="12" xfId="0" applyNumberFormat="1" applyFont="1" applyFill="1" applyBorder="1" applyAlignment="1">
      <alignment wrapText="1"/>
    </xf>
    <xf numFmtId="164" fontId="12" fillId="5" borderId="12" xfId="0" applyNumberFormat="1" applyFont="1" applyFill="1" applyBorder="1" applyAlignment="1">
      <alignment wrapText="1"/>
    </xf>
    <xf numFmtId="0" fontId="9" fillId="4" borderId="12" xfId="0" applyFont="1" applyFill="1" applyBorder="1" applyAlignment="1">
      <alignment horizontal="left" wrapText="1"/>
    </xf>
    <xf numFmtId="164" fontId="12" fillId="0" borderId="11" xfId="0" applyNumberFormat="1" applyFont="1" applyFill="1" applyBorder="1" applyAlignment="1">
      <alignment horizontal="left" vertical="top" wrapText="1"/>
    </xf>
    <xf numFmtId="0" fontId="1" fillId="5" borderId="1" xfId="0" applyFont="1" applyFill="1" applyBorder="1" applyAlignment="1">
      <alignment horizontal="left" vertical="center" wrapText="1"/>
    </xf>
    <xf numFmtId="0" fontId="1" fillId="5" borderId="12" xfId="0" applyFont="1" applyFill="1" applyBorder="1" applyAlignment="1">
      <alignment horizontal="left" vertical="center" wrapText="1"/>
    </xf>
    <xf numFmtId="164" fontId="1" fillId="0" borderId="29" xfId="0" applyNumberFormat="1" applyFont="1" applyFill="1" applyBorder="1" applyAlignment="1">
      <alignment horizontal="left" vertical="top" wrapText="1"/>
    </xf>
    <xf numFmtId="2" fontId="1" fillId="0" borderId="1" xfId="0" applyNumberFormat="1" applyFont="1" applyFill="1" applyBorder="1" applyAlignment="1">
      <alignment horizontal="left" vertical="top" wrapText="1"/>
    </xf>
    <xf numFmtId="0" fontId="0" fillId="0" borderId="0" xfId="0" applyFill="1" applyBorder="1" applyAlignment="1">
      <alignment horizont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top" wrapText="1"/>
    </xf>
    <xf numFmtId="0" fontId="5" fillId="0" borderId="4" xfId="0" applyFont="1" applyFill="1" applyBorder="1" applyAlignment="1">
      <alignment horizontal="right"/>
    </xf>
    <xf numFmtId="0" fontId="5" fillId="0" borderId="5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1" fillId="0" borderId="7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2" fillId="0" borderId="2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12" fillId="0" borderId="21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2" fillId="0" borderId="14" xfId="0" applyFont="1" applyBorder="1" applyAlignment="1">
      <alignment horizontal="left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12" fillId="0" borderId="1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left" vertical="center" wrapText="1"/>
    </xf>
    <xf numFmtId="0" fontId="12" fillId="0" borderId="11" xfId="0" applyFont="1" applyBorder="1" applyAlignment="1">
      <alignment horizontal="left" vertical="center" wrapText="1"/>
    </xf>
    <xf numFmtId="0" fontId="12" fillId="0" borderId="13" xfId="0" applyFont="1" applyBorder="1" applyAlignment="1">
      <alignment horizontal="left" vertical="center" wrapText="1"/>
    </xf>
    <xf numFmtId="0" fontId="10" fillId="5" borderId="21" xfId="0" applyFont="1" applyFill="1" applyBorder="1" applyAlignment="1">
      <alignment horizontal="left" vertical="center" wrapText="1"/>
    </xf>
    <xf numFmtId="0" fontId="10" fillId="5" borderId="8" xfId="0" applyFont="1" applyFill="1" applyBorder="1" applyAlignment="1">
      <alignment horizontal="left" vertical="center" wrapText="1"/>
    </xf>
    <xf numFmtId="0" fontId="10" fillId="5" borderId="14" xfId="0" applyFont="1" applyFill="1" applyBorder="1" applyAlignment="1">
      <alignment horizontal="left" vertical="center" wrapText="1"/>
    </xf>
    <xf numFmtId="0" fontId="12" fillId="5" borderId="2" xfId="0" applyFont="1" applyFill="1" applyBorder="1" applyAlignment="1">
      <alignment horizontal="left" vertical="center" wrapText="1"/>
    </xf>
    <xf numFmtId="0" fontId="12" fillId="5" borderId="11" xfId="0" applyFont="1" applyFill="1" applyBorder="1" applyAlignment="1">
      <alignment horizontal="left" vertical="center" wrapText="1"/>
    </xf>
    <xf numFmtId="0" fontId="12" fillId="5" borderId="13" xfId="0" applyFont="1" applyFill="1" applyBorder="1" applyAlignment="1">
      <alignment horizontal="left" vertical="center" wrapText="1"/>
    </xf>
    <xf numFmtId="0" fontId="12" fillId="5" borderId="15" xfId="0" applyFont="1" applyFill="1" applyBorder="1" applyAlignment="1">
      <alignment horizontal="left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0" fillId="5" borderId="17" xfId="0" applyFont="1" applyFill="1" applyBorder="1" applyAlignment="1">
      <alignment horizontal="center" vertical="center" wrapText="1"/>
    </xf>
    <xf numFmtId="0" fontId="9" fillId="5" borderId="19" xfId="0" applyFont="1" applyFill="1" applyBorder="1" applyAlignment="1">
      <alignment horizontal="center" vertical="center" wrapText="1"/>
    </xf>
    <xf numFmtId="0" fontId="9" fillId="5" borderId="20" xfId="0" applyFont="1" applyFill="1" applyBorder="1" applyAlignment="1">
      <alignment horizontal="center" vertical="center" wrapText="1"/>
    </xf>
    <xf numFmtId="0" fontId="11" fillId="5" borderId="15" xfId="0" applyFont="1" applyFill="1" applyBorder="1" applyAlignment="1">
      <alignment horizontal="center" vertical="center" wrapText="1"/>
    </xf>
    <xf numFmtId="0" fontId="12" fillId="5" borderId="11" xfId="0" applyFont="1" applyFill="1" applyBorder="1" applyAlignment="1">
      <alignment horizontal="center" vertical="center" wrapText="1"/>
    </xf>
    <xf numFmtId="0" fontId="12" fillId="5" borderId="13" xfId="0" applyFont="1" applyFill="1" applyBorder="1" applyAlignment="1">
      <alignment horizontal="center" vertical="center" wrapText="1"/>
    </xf>
    <xf numFmtId="0" fontId="12" fillId="0" borderId="18" xfId="0" applyFont="1" applyBorder="1" applyAlignment="1">
      <alignment horizontal="left" vertical="center" wrapText="1"/>
    </xf>
    <xf numFmtId="0" fontId="12" fillId="0" borderId="1" xfId="0" applyFont="1" applyBorder="1" applyAlignment="1">
      <alignment horizontal="left" vertical="center" wrapText="1"/>
    </xf>
    <xf numFmtId="0" fontId="12" fillId="0" borderId="12" xfId="0" applyFont="1" applyBorder="1" applyAlignment="1">
      <alignment horizontal="left" vertical="center" wrapText="1"/>
    </xf>
    <xf numFmtId="0" fontId="0" fillId="0" borderId="4" xfId="0" applyBorder="1" applyAlignment="1">
      <alignment horizontal="right"/>
    </xf>
    <xf numFmtId="0" fontId="0" fillId="0" borderId="5" xfId="0" applyBorder="1" applyAlignment="1">
      <alignment horizontal="right"/>
    </xf>
    <xf numFmtId="0" fontId="0" fillId="0" borderId="6" xfId="0" applyBorder="1" applyAlignment="1">
      <alignment horizontal="right"/>
    </xf>
    <xf numFmtId="0" fontId="9" fillId="2" borderId="15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21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horizontal="left" vertical="center" wrapText="1"/>
    </xf>
    <xf numFmtId="0" fontId="9" fillId="5" borderId="12" xfId="0" applyFont="1" applyFill="1" applyBorder="1" applyAlignment="1">
      <alignment horizontal="left" vertical="center" wrapText="1"/>
    </xf>
    <xf numFmtId="0" fontId="11" fillId="5" borderId="3" xfId="0" applyFont="1" applyFill="1" applyBorder="1" applyAlignment="1">
      <alignment horizontal="left" vertical="center" wrapText="1"/>
    </xf>
    <xf numFmtId="0" fontId="12" fillId="5" borderId="1" xfId="0" applyFont="1" applyFill="1" applyBorder="1" applyAlignment="1">
      <alignment horizontal="left" vertical="center" wrapText="1"/>
    </xf>
    <xf numFmtId="0" fontId="12" fillId="5" borderId="12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left" vertical="center" wrapText="1"/>
    </xf>
    <xf numFmtId="0" fontId="1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12" xfId="0" applyFont="1" applyFill="1" applyBorder="1" applyAlignment="1">
      <alignment horizontal="left" vertical="center" wrapText="1"/>
    </xf>
    <xf numFmtId="0" fontId="1" fillId="0" borderId="13" xfId="0" applyFont="1" applyFill="1" applyBorder="1" applyAlignment="1">
      <alignment horizontal="left" vertical="center" wrapText="1"/>
    </xf>
    <xf numFmtId="0" fontId="3" fillId="0" borderId="18" xfId="0" applyFont="1" applyFill="1" applyBorder="1" applyAlignment="1">
      <alignment horizontal="left" vertical="center" wrapText="1"/>
    </xf>
    <xf numFmtId="0" fontId="1" fillId="0" borderId="15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right"/>
    </xf>
    <xf numFmtId="0" fontId="7" fillId="5" borderId="3" xfId="0" applyFont="1" applyFill="1" applyBorder="1" applyAlignment="1">
      <alignment horizontal="left" vertical="center" wrapText="1"/>
    </xf>
    <xf numFmtId="0" fontId="7" fillId="5" borderId="1" xfId="0" applyFont="1" applyFill="1" applyBorder="1" applyAlignment="1">
      <alignment horizontal="left" vertical="center" wrapText="1"/>
    </xf>
    <xf numFmtId="0" fontId="1" fillId="5" borderId="11" xfId="0" applyFont="1" applyFill="1" applyBorder="1" applyAlignment="1">
      <alignment horizontal="left" vertical="center" wrapText="1"/>
    </xf>
    <xf numFmtId="0" fontId="1" fillId="5" borderId="3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11" xfId="0" applyFont="1" applyFill="1" applyBorder="1" applyAlignment="1">
      <alignment horizontal="left" vertical="center" wrapText="1"/>
    </xf>
    <xf numFmtId="0" fontId="2" fillId="4" borderId="3" xfId="0" applyFont="1" applyFill="1" applyBorder="1" applyAlignment="1">
      <alignment horizontal="left" vertical="center" wrapText="1"/>
    </xf>
    <xf numFmtId="0" fontId="7" fillId="5" borderId="9" xfId="0" applyFont="1" applyFill="1" applyBorder="1" applyAlignment="1">
      <alignment horizontal="left" vertical="center" wrapText="1"/>
    </xf>
    <xf numFmtId="0" fontId="7" fillId="5" borderId="8" xfId="0" applyFont="1" applyFill="1" applyBorder="1" applyAlignment="1">
      <alignment horizontal="left" vertical="center" wrapText="1"/>
    </xf>
    <xf numFmtId="0" fontId="7" fillId="5" borderId="14" xfId="0" applyFont="1" applyFill="1" applyBorder="1" applyAlignment="1">
      <alignment horizontal="left" vertical="center" wrapText="1"/>
    </xf>
    <xf numFmtId="0" fontId="7" fillId="5" borderId="2" xfId="0" applyFont="1" applyFill="1" applyBorder="1" applyAlignment="1">
      <alignment horizontal="left" vertical="center" wrapText="1"/>
    </xf>
    <xf numFmtId="0" fontId="1" fillId="5" borderId="13" xfId="0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6" fillId="5" borderId="18" xfId="0" applyFont="1" applyFill="1" applyBorder="1" applyAlignment="1">
      <alignment horizontal="lef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12" xfId="0" applyFont="1" applyFill="1" applyBorder="1" applyAlignment="1">
      <alignment horizontal="left" vertical="top" wrapText="1"/>
    </xf>
    <xf numFmtId="0" fontId="3" fillId="5" borderId="18" xfId="0" applyFont="1" applyFill="1" applyBorder="1" applyAlignment="1">
      <alignment horizontal="left" vertical="top" wrapText="1"/>
    </xf>
    <xf numFmtId="0" fontId="1" fillId="0" borderId="15" xfId="0" applyFont="1" applyFill="1" applyBorder="1" applyAlignment="1">
      <alignment horizontal="left" vertical="top" wrapText="1"/>
    </xf>
    <xf numFmtId="0" fontId="1" fillId="0" borderId="11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left" vertical="top" wrapText="1"/>
    </xf>
    <xf numFmtId="0" fontId="6" fillId="5" borderId="15" xfId="0" applyFont="1" applyFill="1" applyBorder="1" applyAlignment="1">
      <alignment horizontal="left" vertical="top" wrapText="1"/>
    </xf>
    <xf numFmtId="0" fontId="3" fillId="5" borderId="11" xfId="0" applyFont="1" applyFill="1" applyBorder="1" applyAlignment="1">
      <alignment horizontal="left" vertical="top" wrapText="1"/>
    </xf>
    <xf numFmtId="0" fontId="3" fillId="5" borderId="13" xfId="0" applyFont="1" applyFill="1" applyBorder="1" applyAlignment="1">
      <alignment horizontal="left" vertical="top" wrapText="1"/>
    </xf>
    <xf numFmtId="0" fontId="1" fillId="5" borderId="15" xfId="0" applyFont="1" applyFill="1" applyBorder="1" applyAlignment="1">
      <alignment horizontal="left" vertical="top" wrapText="1"/>
    </xf>
    <xf numFmtId="0" fontId="1" fillId="5" borderId="11" xfId="0" applyFont="1" applyFill="1" applyBorder="1" applyAlignment="1">
      <alignment horizontal="left" vertical="top" wrapText="1"/>
    </xf>
    <xf numFmtId="0" fontId="1" fillId="5" borderId="13" xfId="0" applyFont="1" applyFill="1" applyBorder="1" applyAlignment="1">
      <alignment horizontal="left" vertical="top" wrapText="1"/>
    </xf>
    <xf numFmtId="0" fontId="7" fillId="5" borderId="9" xfId="0" applyFont="1" applyFill="1" applyBorder="1" applyAlignment="1">
      <alignment horizontal="left" vertical="top" wrapText="1"/>
    </xf>
    <xf numFmtId="0" fontId="7" fillId="5" borderId="8" xfId="0" applyFont="1" applyFill="1" applyBorder="1" applyAlignment="1">
      <alignment horizontal="left" vertical="top" wrapText="1"/>
    </xf>
    <xf numFmtId="0" fontId="7" fillId="5" borderId="14" xfId="0" applyFont="1" applyFill="1" applyBorder="1" applyAlignment="1">
      <alignment horizontal="left" vertical="top" wrapText="1"/>
    </xf>
    <xf numFmtId="0" fontId="7" fillId="5" borderId="2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2" fillId="4" borderId="8" xfId="0" applyFont="1" applyFill="1" applyBorder="1" applyAlignment="1">
      <alignment horizontal="left" vertical="top" wrapText="1"/>
    </xf>
    <xf numFmtId="0" fontId="2" fillId="4" borderId="10" xfId="0" applyFont="1" applyFill="1" applyBorder="1" applyAlignment="1">
      <alignment horizontal="left" vertical="top" wrapText="1"/>
    </xf>
    <xf numFmtId="0" fontId="2" fillId="4" borderId="11" xfId="0" applyFont="1" applyFill="1" applyBorder="1" applyAlignment="1">
      <alignment horizontal="left" vertical="top" wrapText="1"/>
    </xf>
    <xf numFmtId="0" fontId="2" fillId="4" borderId="3" xfId="0" applyFont="1" applyFill="1" applyBorder="1" applyAlignment="1">
      <alignment horizontal="left" vertical="top" wrapText="1"/>
    </xf>
    <xf numFmtId="0" fontId="7" fillId="5" borderId="15" xfId="0" applyFont="1" applyFill="1" applyBorder="1" applyAlignment="1">
      <alignment horizontal="left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/>
    </xf>
    <xf numFmtId="0" fontId="3" fillId="0" borderId="13" xfId="0" applyFont="1" applyBorder="1" applyAlignment="1">
      <alignment horizontal="center" vertical="top"/>
    </xf>
    <xf numFmtId="0" fontId="3" fillId="0" borderId="15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top" wrapText="1"/>
    </xf>
    <xf numFmtId="0" fontId="3" fillId="0" borderId="17" xfId="0" applyFont="1" applyFill="1" applyBorder="1" applyAlignment="1">
      <alignment horizontal="left" vertical="top" wrapText="1"/>
    </xf>
    <xf numFmtId="0" fontId="3" fillId="0" borderId="19" xfId="0" applyFont="1" applyFill="1" applyBorder="1" applyAlignment="1">
      <alignment horizontal="left" vertical="top" wrapText="1"/>
    </xf>
    <xf numFmtId="0" fontId="3" fillId="0" borderId="20" xfId="0" applyFont="1" applyFill="1" applyBorder="1" applyAlignment="1">
      <alignment horizontal="left" vertical="top" wrapText="1"/>
    </xf>
    <xf numFmtId="0" fontId="6" fillId="5" borderId="11" xfId="0" applyFont="1" applyFill="1" applyBorder="1" applyAlignment="1">
      <alignment horizontal="left" vertical="top" wrapText="1"/>
    </xf>
    <xf numFmtId="0" fontId="1" fillId="5" borderId="11" xfId="0" applyFont="1" applyFill="1" applyBorder="1" applyAlignment="1">
      <alignment horizontal="center" vertical="center" wrapText="1"/>
    </xf>
    <xf numFmtId="0" fontId="1" fillId="5" borderId="13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left" vertical="top" wrapText="1"/>
    </xf>
    <xf numFmtId="0" fontId="3" fillId="0" borderId="31" xfId="0" applyFont="1" applyFill="1" applyBorder="1" applyAlignment="1">
      <alignment horizontal="left" vertical="top" wrapText="1"/>
    </xf>
    <xf numFmtId="0" fontId="3" fillId="0" borderId="32" xfId="0" applyFont="1" applyFill="1" applyBorder="1" applyAlignment="1">
      <alignment horizontal="left" vertical="top" wrapText="1"/>
    </xf>
    <xf numFmtId="0" fontId="3" fillId="0" borderId="18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2" xfId="0" applyFont="1" applyFill="1" applyBorder="1" applyAlignment="1">
      <alignment horizontal="center" vertical="top" wrapText="1"/>
    </xf>
    <xf numFmtId="0" fontId="8" fillId="4" borderId="8" xfId="0" applyFont="1" applyFill="1" applyBorder="1" applyAlignment="1">
      <alignment horizontal="left" vertical="top" wrapText="1"/>
    </xf>
    <xf numFmtId="0" fontId="8" fillId="4" borderId="10" xfId="0" applyFont="1" applyFill="1" applyBorder="1" applyAlignment="1">
      <alignment horizontal="left" vertical="top" wrapText="1"/>
    </xf>
    <xf numFmtId="0" fontId="8" fillId="4" borderId="15" xfId="0" applyFont="1" applyFill="1" applyBorder="1" applyAlignment="1">
      <alignment horizontal="center" vertical="center" wrapText="1"/>
    </xf>
    <xf numFmtId="0" fontId="8" fillId="4" borderId="11" xfId="0" applyFont="1" applyFill="1" applyBorder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left" vertical="top" wrapText="1"/>
    </xf>
    <xf numFmtId="0" fontId="6" fillId="5" borderId="8" xfId="0" applyFont="1" applyFill="1" applyBorder="1" applyAlignment="1">
      <alignment horizontal="left" vertical="top" wrapText="1"/>
    </xf>
    <xf numFmtId="0" fontId="6" fillId="5" borderId="14" xfId="0" applyFont="1" applyFill="1" applyBorder="1" applyAlignment="1">
      <alignment horizontal="left" vertical="top" wrapText="1"/>
    </xf>
    <xf numFmtId="0" fontId="6" fillId="5" borderId="2" xfId="0" applyFont="1" applyFill="1" applyBorder="1" applyAlignment="1">
      <alignment horizontal="center" vertical="center" wrapText="1"/>
    </xf>
    <xf numFmtId="0" fontId="3" fillId="5" borderId="11" xfId="0" applyFont="1" applyFill="1" applyBorder="1" applyAlignment="1">
      <alignment horizontal="center" vertical="center" wrapText="1"/>
    </xf>
    <xf numFmtId="0" fontId="3" fillId="5" borderId="1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2"/>
  <sheetViews>
    <sheetView view="pageBreakPreview" zoomScale="85" zoomScaleNormal="100" zoomScaleSheetLayoutView="85" workbookViewId="0">
      <pane ySplit="5" topLeftCell="A6" activePane="bottomLeft" state="frozen"/>
      <selection pane="bottomLeft" activeCell="K11" sqref="K11:O11"/>
    </sheetView>
  </sheetViews>
  <sheetFormatPr defaultRowHeight="15.75"/>
  <cols>
    <col min="1" max="1" width="20.5703125" customWidth="1"/>
    <col min="2" max="2" width="33" style="2" customWidth="1"/>
    <col min="3" max="3" width="34.28515625" style="2" customWidth="1"/>
    <col min="4" max="4" width="12.85546875" style="2" customWidth="1"/>
    <col min="5" max="5" width="11" style="2" customWidth="1"/>
    <col min="6" max="7" width="12.140625" style="2" customWidth="1"/>
    <col min="8" max="8" width="11.140625" style="2" customWidth="1"/>
    <col min="9" max="9" width="10.85546875" style="2" customWidth="1"/>
    <col min="10" max="10" width="14.28515625" style="2" customWidth="1"/>
    <col min="11" max="14" width="9.140625" style="1"/>
  </cols>
  <sheetData>
    <row r="1" spans="1:15" ht="60" customHeight="1">
      <c r="H1" s="202"/>
      <c r="I1" s="202"/>
      <c r="J1" s="202"/>
    </row>
    <row r="2" spans="1:15" ht="15.75" customHeight="1">
      <c r="A2" s="203" t="s">
        <v>59</v>
      </c>
      <c r="B2" s="204"/>
      <c r="C2" s="204"/>
      <c r="D2" s="204"/>
      <c r="E2" s="204"/>
      <c r="F2" s="204"/>
      <c r="G2" s="204"/>
      <c r="H2" s="204"/>
      <c r="I2" s="204"/>
      <c r="J2" s="205"/>
      <c r="K2" s="16"/>
      <c r="L2" s="16"/>
      <c r="M2" s="16"/>
      <c r="N2" s="16"/>
      <c r="O2" s="17"/>
    </row>
    <row r="3" spans="1:15" ht="49.5" customHeight="1">
      <c r="A3" s="206" t="s">
        <v>23</v>
      </c>
      <c r="B3" s="206"/>
      <c r="C3" s="206"/>
      <c r="D3" s="206"/>
      <c r="E3" s="206"/>
      <c r="F3" s="206"/>
      <c r="G3" s="206"/>
      <c r="H3" s="206"/>
      <c r="I3" s="206"/>
      <c r="J3" s="206"/>
      <c r="K3" s="12"/>
    </row>
    <row r="4" spans="1:15" ht="30" customHeight="1">
      <c r="A4" s="212" t="s">
        <v>4</v>
      </c>
      <c r="B4" s="210" t="s">
        <v>5</v>
      </c>
      <c r="C4" s="210" t="s">
        <v>6</v>
      </c>
      <c r="D4" s="207" t="s">
        <v>12</v>
      </c>
      <c r="E4" s="208"/>
      <c r="F4" s="208"/>
      <c r="G4" s="208"/>
      <c r="H4" s="208"/>
      <c r="I4" s="208"/>
      <c r="J4" s="209"/>
    </row>
    <row r="5" spans="1:15" ht="34.5" customHeight="1" thickBot="1">
      <c r="A5" s="213"/>
      <c r="B5" s="211"/>
      <c r="C5" s="211"/>
      <c r="D5" s="14" t="s">
        <v>0</v>
      </c>
      <c r="E5" s="3">
        <v>2020</v>
      </c>
      <c r="F5" s="3">
        <v>2021</v>
      </c>
      <c r="G5" s="3">
        <v>2022</v>
      </c>
      <c r="H5" s="3">
        <v>2023</v>
      </c>
      <c r="I5" s="3">
        <v>2024</v>
      </c>
      <c r="J5" s="3">
        <v>2025</v>
      </c>
    </row>
    <row r="6" spans="1:15" ht="16.5" thickBot="1">
      <c r="A6" s="9">
        <v>1</v>
      </c>
      <c r="B6" s="10">
        <v>2</v>
      </c>
      <c r="C6" s="10">
        <v>3</v>
      </c>
      <c r="D6" s="22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1">
        <v>10</v>
      </c>
    </row>
    <row r="7" spans="1:15" ht="21.75" customHeight="1">
      <c r="A7" s="214" t="s">
        <v>7</v>
      </c>
      <c r="B7" s="217" t="s">
        <v>24</v>
      </c>
      <c r="C7" s="8" t="s">
        <v>8</v>
      </c>
      <c r="D7" s="111">
        <f>E7+F7+G7+H7+I7+J7</f>
        <v>407062.55</v>
      </c>
      <c r="E7" s="112">
        <f>E8+E9+E10+E11</f>
        <v>44536.9</v>
      </c>
      <c r="F7" s="112">
        <f t="shared" ref="F7:J7" si="0">F8+F9+F10+F11</f>
        <v>45737.9</v>
      </c>
      <c r="G7" s="112">
        <f t="shared" si="0"/>
        <v>67307.549999999988</v>
      </c>
      <c r="H7" s="112">
        <f t="shared" si="0"/>
        <v>98441.1</v>
      </c>
      <c r="I7" s="112">
        <f t="shared" si="0"/>
        <v>92822.3</v>
      </c>
      <c r="J7" s="112">
        <f t="shared" si="0"/>
        <v>58216.800000000003</v>
      </c>
      <c r="K7" s="189"/>
      <c r="L7" s="189"/>
      <c r="M7" s="189"/>
      <c r="N7" s="189"/>
      <c r="O7" s="189"/>
    </row>
    <row r="8" spans="1:15" ht="29.25" customHeight="1">
      <c r="A8" s="215"/>
      <c r="B8" s="217"/>
      <c r="C8" s="15" t="s">
        <v>1</v>
      </c>
      <c r="D8" s="111">
        <f t="shared" ref="D8:D11" si="1">E8+F8+G8+H8+I8+J8</f>
        <v>577</v>
      </c>
      <c r="E8" s="113">
        <f t="shared" ref="E8:J11" si="2">E14+E19+E24+E29</f>
        <v>0</v>
      </c>
      <c r="F8" s="113">
        <f t="shared" si="2"/>
        <v>362.9</v>
      </c>
      <c r="G8" s="113">
        <f t="shared" si="2"/>
        <v>109.6</v>
      </c>
      <c r="H8" s="113">
        <f t="shared" si="2"/>
        <v>17</v>
      </c>
      <c r="I8" s="113">
        <f t="shared" si="2"/>
        <v>87.5</v>
      </c>
      <c r="J8" s="114">
        <f t="shared" si="2"/>
        <v>0</v>
      </c>
      <c r="K8" s="189"/>
      <c r="L8" s="189"/>
      <c r="M8" s="189"/>
      <c r="N8" s="189"/>
      <c r="O8" s="189"/>
    </row>
    <row r="9" spans="1:15" ht="30.75" customHeight="1">
      <c r="A9" s="215"/>
      <c r="B9" s="217"/>
      <c r="C9" s="15" t="s">
        <v>2</v>
      </c>
      <c r="D9" s="111">
        <f t="shared" si="1"/>
        <v>77958.900000000009</v>
      </c>
      <c r="E9" s="113">
        <f t="shared" si="2"/>
        <v>2137</v>
      </c>
      <c r="F9" s="113">
        <f t="shared" si="2"/>
        <v>4624.5</v>
      </c>
      <c r="G9" s="113">
        <f t="shared" si="2"/>
        <v>4469</v>
      </c>
      <c r="H9" s="113">
        <f t="shared" si="2"/>
        <v>32237.8</v>
      </c>
      <c r="I9" s="113">
        <f t="shared" si="2"/>
        <v>34242.800000000003</v>
      </c>
      <c r="J9" s="114">
        <f t="shared" si="2"/>
        <v>247.8</v>
      </c>
      <c r="K9" s="189"/>
      <c r="L9" s="189"/>
      <c r="M9" s="189"/>
      <c r="N9" s="189"/>
      <c r="O9" s="189"/>
    </row>
    <row r="10" spans="1:15" ht="28.5" customHeight="1">
      <c r="A10" s="215"/>
      <c r="B10" s="217"/>
      <c r="C10" s="15" t="s">
        <v>3</v>
      </c>
      <c r="D10" s="111">
        <f t="shared" si="1"/>
        <v>328526.64999999997</v>
      </c>
      <c r="E10" s="113">
        <f t="shared" si="2"/>
        <v>42399.9</v>
      </c>
      <c r="F10" s="113">
        <f t="shared" si="2"/>
        <v>40750.5</v>
      </c>
      <c r="G10" s="113">
        <f t="shared" si="2"/>
        <v>62728.94999999999</v>
      </c>
      <c r="H10" s="113">
        <f t="shared" si="2"/>
        <v>66186.3</v>
      </c>
      <c r="I10" s="113">
        <f t="shared" si="2"/>
        <v>58492</v>
      </c>
      <c r="J10" s="114">
        <f t="shared" si="2"/>
        <v>57969</v>
      </c>
      <c r="K10" s="189"/>
      <c r="L10" s="189"/>
      <c r="M10" s="189"/>
      <c r="N10" s="189"/>
      <c r="O10" s="189"/>
    </row>
    <row r="11" spans="1:15" ht="27" customHeight="1" thickBot="1">
      <c r="A11" s="216"/>
      <c r="B11" s="218"/>
      <c r="C11" s="23" t="s">
        <v>9</v>
      </c>
      <c r="D11" s="111">
        <f t="shared" si="1"/>
        <v>0</v>
      </c>
      <c r="E11" s="113">
        <f t="shared" si="2"/>
        <v>0</v>
      </c>
      <c r="F11" s="113">
        <f t="shared" si="2"/>
        <v>0</v>
      </c>
      <c r="G11" s="113">
        <f t="shared" si="2"/>
        <v>0</v>
      </c>
      <c r="H11" s="113">
        <f t="shared" si="2"/>
        <v>0</v>
      </c>
      <c r="I11" s="113">
        <f t="shared" si="2"/>
        <v>0</v>
      </c>
      <c r="J11" s="114">
        <f t="shared" si="2"/>
        <v>0</v>
      </c>
      <c r="K11" s="189"/>
      <c r="L11" s="189"/>
      <c r="M11" s="189"/>
      <c r="N11" s="189"/>
      <c r="O11" s="189"/>
    </row>
    <row r="12" spans="1:15" ht="22.5" customHeight="1" thickBot="1">
      <c r="A12" s="5" t="s">
        <v>10</v>
      </c>
      <c r="B12" s="6"/>
      <c r="C12" s="7"/>
      <c r="D12" s="115"/>
      <c r="E12" s="116"/>
      <c r="F12" s="116"/>
      <c r="G12" s="116"/>
      <c r="H12" s="116"/>
      <c r="I12" s="116"/>
      <c r="J12" s="117"/>
      <c r="K12" s="90"/>
      <c r="L12" s="90"/>
      <c r="M12" s="90"/>
      <c r="N12" s="90"/>
      <c r="O12" s="91"/>
    </row>
    <row r="13" spans="1:15" ht="27" customHeight="1">
      <c r="A13" s="192" t="s">
        <v>11</v>
      </c>
      <c r="B13" s="219" t="s">
        <v>25</v>
      </c>
      <c r="C13" s="13" t="s">
        <v>8</v>
      </c>
      <c r="D13" s="118">
        <f>E13+F13+G13+H13+I13+J13</f>
        <v>284529.84999999998</v>
      </c>
      <c r="E13" s="119">
        <f>E14+E15+E16+E17</f>
        <v>37073.1</v>
      </c>
      <c r="F13" s="119">
        <f t="shared" ref="F13:J13" si="3">F14+F15+F16+F17</f>
        <v>35287.1</v>
      </c>
      <c r="G13" s="119">
        <f t="shared" si="3"/>
        <v>51063.649999999994</v>
      </c>
      <c r="H13" s="119">
        <f t="shared" si="3"/>
        <v>54149</v>
      </c>
      <c r="I13" s="119">
        <f t="shared" si="3"/>
        <v>53640</v>
      </c>
      <c r="J13" s="120">
        <f t="shared" si="3"/>
        <v>53317</v>
      </c>
      <c r="K13" s="189"/>
      <c r="L13" s="189"/>
      <c r="M13" s="189"/>
      <c r="N13" s="189"/>
      <c r="O13" s="189"/>
    </row>
    <row r="14" spans="1:15" ht="27.75" customHeight="1">
      <c r="A14" s="193"/>
      <c r="B14" s="220"/>
      <c r="C14" s="101" t="s">
        <v>1</v>
      </c>
      <c r="D14" s="121">
        <f t="shared" ref="D14:D17" si="4">E14+F14+G14+H14+I14+J14</f>
        <v>0</v>
      </c>
      <c r="E14" s="122">
        <f>'Подпрограмма 1'!E8</f>
        <v>0</v>
      </c>
      <c r="F14" s="122">
        <f>'Подпрограмма 1'!F8</f>
        <v>0</v>
      </c>
      <c r="G14" s="122">
        <f>'Подпрограмма 1'!G8</f>
        <v>0</v>
      </c>
      <c r="H14" s="122">
        <f>'Подпрограмма 1'!H8</f>
        <v>0</v>
      </c>
      <c r="I14" s="122">
        <f>'Подпрограмма 1'!I8</f>
        <v>0</v>
      </c>
      <c r="J14" s="122">
        <f>'Подпрограмма 1'!J8</f>
        <v>0</v>
      </c>
      <c r="K14" s="189"/>
      <c r="L14" s="189"/>
      <c r="M14" s="189"/>
      <c r="N14" s="189"/>
      <c r="O14" s="189"/>
    </row>
    <row r="15" spans="1:15" ht="24" customHeight="1">
      <c r="A15" s="193"/>
      <c r="B15" s="220"/>
      <c r="C15" s="101" t="s">
        <v>2</v>
      </c>
      <c r="D15" s="121">
        <f t="shared" si="4"/>
        <v>0</v>
      </c>
      <c r="E15" s="122">
        <f>'Подпрограмма 1'!E9</f>
        <v>0</v>
      </c>
      <c r="F15" s="122">
        <f>'Подпрограмма 1'!F9</f>
        <v>0</v>
      </c>
      <c r="G15" s="122">
        <f>'Подпрограмма 1'!G9</f>
        <v>0</v>
      </c>
      <c r="H15" s="122">
        <f>'Подпрограмма 1'!H9</f>
        <v>0</v>
      </c>
      <c r="I15" s="122">
        <f>'Подпрограмма 1'!I9</f>
        <v>0</v>
      </c>
      <c r="J15" s="122">
        <f>'Подпрограмма 1'!J9</f>
        <v>0</v>
      </c>
      <c r="K15" s="189"/>
      <c r="L15" s="189"/>
      <c r="M15" s="189"/>
      <c r="N15" s="189"/>
      <c r="O15" s="189"/>
    </row>
    <row r="16" spans="1:15" ht="30.75" customHeight="1">
      <c r="A16" s="193"/>
      <c r="B16" s="220"/>
      <c r="C16" s="101" t="s">
        <v>3</v>
      </c>
      <c r="D16" s="121">
        <f t="shared" si="4"/>
        <v>284529.84999999998</v>
      </c>
      <c r="E16" s="122">
        <f>'Подпрограмма 1'!E10</f>
        <v>37073.1</v>
      </c>
      <c r="F16" s="122">
        <f>'Подпрограмма 1'!F10</f>
        <v>35287.1</v>
      </c>
      <c r="G16" s="122">
        <f>'Подпрограмма 1'!G10</f>
        <v>51063.649999999994</v>
      </c>
      <c r="H16" s="122">
        <f>'Подпрограмма 1'!H10</f>
        <v>54149</v>
      </c>
      <c r="I16" s="122">
        <f>'Подпрограмма 1'!I10</f>
        <v>53640</v>
      </c>
      <c r="J16" s="122">
        <f>'Подпрограмма 1'!J10</f>
        <v>53317</v>
      </c>
      <c r="K16" s="189"/>
      <c r="L16" s="189"/>
      <c r="M16" s="189"/>
      <c r="N16" s="189"/>
      <c r="O16" s="189"/>
    </row>
    <row r="17" spans="1:15" ht="22.5" customHeight="1" thickBot="1">
      <c r="A17" s="222"/>
      <c r="B17" s="221"/>
      <c r="C17" s="102" t="s">
        <v>9</v>
      </c>
      <c r="D17" s="123">
        <f t="shared" si="4"/>
        <v>0</v>
      </c>
      <c r="E17" s="124">
        <f>'Подпрограмма 1'!E11</f>
        <v>0</v>
      </c>
      <c r="F17" s="124">
        <f>'Подпрограмма 1'!F11</f>
        <v>0</v>
      </c>
      <c r="G17" s="124">
        <f>'Подпрограмма 1'!G11</f>
        <v>0</v>
      </c>
      <c r="H17" s="124">
        <f>'Подпрограмма 1'!H11</f>
        <v>0</v>
      </c>
      <c r="I17" s="124">
        <f>'Подпрограмма 1'!I11</f>
        <v>0</v>
      </c>
      <c r="J17" s="124">
        <f>'Подпрограмма 1'!J11</f>
        <v>0</v>
      </c>
      <c r="K17" s="189"/>
      <c r="L17" s="189"/>
      <c r="M17" s="189"/>
      <c r="N17" s="189"/>
      <c r="O17" s="189"/>
    </row>
    <row r="18" spans="1:15" ht="25.5" customHeight="1">
      <c r="A18" s="199" t="s">
        <v>13</v>
      </c>
      <c r="B18" s="198" t="s">
        <v>35</v>
      </c>
      <c r="C18" s="19" t="s">
        <v>8</v>
      </c>
      <c r="D18" s="118">
        <f>E18+F18+G18+H18+I18+J18</f>
        <v>18808.3</v>
      </c>
      <c r="E18" s="118">
        <f>E19+E20+E21+E22</f>
        <v>2838</v>
      </c>
      <c r="F18" s="118">
        <f t="shared" ref="F18:J18" si="5">F19+F20+F21+F22</f>
        <v>1188.4000000000001</v>
      </c>
      <c r="G18" s="118">
        <f t="shared" si="5"/>
        <v>7013.7</v>
      </c>
      <c r="H18" s="118">
        <f t="shared" si="5"/>
        <v>7325.1</v>
      </c>
      <c r="I18" s="118">
        <f t="shared" si="5"/>
        <v>265.3</v>
      </c>
      <c r="J18" s="125">
        <f t="shared" si="5"/>
        <v>177.8</v>
      </c>
      <c r="K18" s="189"/>
      <c r="L18" s="189"/>
      <c r="M18" s="189"/>
      <c r="N18" s="189"/>
      <c r="O18" s="189"/>
    </row>
    <row r="19" spans="1:15" ht="27" customHeight="1">
      <c r="A19" s="200"/>
      <c r="B19" s="198"/>
      <c r="C19" s="101" t="s">
        <v>1</v>
      </c>
      <c r="D19" s="126">
        <f>E19+F19+G19+H19+I19+J19</f>
        <v>577</v>
      </c>
      <c r="E19" s="127">
        <f>'Подпрограмма 2'!E8</f>
        <v>0</v>
      </c>
      <c r="F19" s="127">
        <f>'Подпрограмма 2'!F8</f>
        <v>362.9</v>
      </c>
      <c r="G19" s="127">
        <f>'Подпрограмма 2'!G8</f>
        <v>109.6</v>
      </c>
      <c r="H19" s="127">
        <f>'Подпрограмма 2'!H8</f>
        <v>17</v>
      </c>
      <c r="I19" s="127">
        <f>'Подпрограмма 2'!I8</f>
        <v>87.5</v>
      </c>
      <c r="J19" s="127">
        <f>'Подпрограмма 2'!J8</f>
        <v>0</v>
      </c>
      <c r="K19" s="189"/>
      <c r="L19" s="189"/>
      <c r="M19" s="189"/>
      <c r="N19" s="189"/>
      <c r="O19" s="189"/>
    </row>
    <row r="20" spans="1:15" ht="21" customHeight="1">
      <c r="A20" s="200"/>
      <c r="B20" s="198"/>
      <c r="C20" s="101" t="s">
        <v>2</v>
      </c>
      <c r="D20" s="126">
        <f t="shared" ref="D20:D22" si="6">E20+F20+G20+H20+I20+J20</f>
        <v>2856.1000000000004</v>
      </c>
      <c r="E20" s="127">
        <f>'Подпрограмма 2'!E9</f>
        <v>2137</v>
      </c>
      <c r="F20" s="127">
        <f>'Подпрограмма 2'!F9</f>
        <v>124.5</v>
      </c>
      <c r="G20" s="127">
        <f>'Подпрограмма 2'!G9</f>
        <v>136.19999999999999</v>
      </c>
      <c r="H20" s="127">
        <f>'Подпрограмма 2'!H9</f>
        <v>152.80000000000001</v>
      </c>
      <c r="I20" s="127">
        <f>'Подпрограмма 2'!I9</f>
        <v>152.80000000000001</v>
      </c>
      <c r="J20" s="127">
        <f>'Подпрограмма 2'!J9</f>
        <v>152.80000000000001</v>
      </c>
      <c r="K20" s="189"/>
      <c r="L20" s="189"/>
      <c r="M20" s="189"/>
      <c r="N20" s="189"/>
      <c r="O20" s="189"/>
    </row>
    <row r="21" spans="1:15" ht="27" customHeight="1">
      <c r="A21" s="200"/>
      <c r="B21" s="198"/>
      <c r="C21" s="101" t="s">
        <v>3</v>
      </c>
      <c r="D21" s="126">
        <f t="shared" si="6"/>
        <v>15375.2</v>
      </c>
      <c r="E21" s="127">
        <f>'Подпрограмма 2'!E10</f>
        <v>701</v>
      </c>
      <c r="F21" s="127">
        <f>'Подпрограмма 2'!F10</f>
        <v>701</v>
      </c>
      <c r="G21" s="127">
        <f>'Подпрограмма 2'!G10</f>
        <v>6767.9</v>
      </c>
      <c r="H21" s="127">
        <f>'Подпрограмма 2'!H10</f>
        <v>7155.3</v>
      </c>
      <c r="I21" s="127">
        <f>'Подпрограмма 2'!I10</f>
        <v>25</v>
      </c>
      <c r="J21" s="127">
        <f>'Подпрограмма 2'!J10</f>
        <v>25</v>
      </c>
      <c r="K21" s="189"/>
      <c r="L21" s="189"/>
      <c r="M21" s="189"/>
      <c r="N21" s="189"/>
      <c r="O21" s="189"/>
    </row>
    <row r="22" spans="1:15" ht="24.75" customHeight="1" thickBot="1">
      <c r="A22" s="201"/>
      <c r="B22" s="198"/>
      <c r="C22" s="102" t="s">
        <v>9</v>
      </c>
      <c r="D22" s="128">
        <f t="shared" si="6"/>
        <v>0</v>
      </c>
      <c r="E22" s="129">
        <f>'Подпрограмма 2'!E11</f>
        <v>0</v>
      </c>
      <c r="F22" s="129">
        <f>'Подпрограмма 2'!F11</f>
        <v>0</v>
      </c>
      <c r="G22" s="129">
        <f>'Подпрограмма 2'!G11</f>
        <v>0</v>
      </c>
      <c r="H22" s="129">
        <f>'Подпрограмма 2'!H11</f>
        <v>0</v>
      </c>
      <c r="I22" s="129">
        <f>'Подпрограмма 2'!I11</f>
        <v>0</v>
      </c>
      <c r="J22" s="129">
        <f>'Подпрограмма 2'!J11</f>
        <v>0</v>
      </c>
      <c r="K22" s="189"/>
      <c r="L22" s="189"/>
      <c r="M22" s="189"/>
      <c r="N22" s="189"/>
      <c r="O22" s="189"/>
    </row>
    <row r="23" spans="1:15" ht="28.5" customHeight="1">
      <c r="A23" s="194" t="s">
        <v>17</v>
      </c>
      <c r="B23" s="197" t="s">
        <v>54</v>
      </c>
      <c r="C23" s="13" t="s">
        <v>8</v>
      </c>
      <c r="D23" s="130">
        <f t="shared" ref="D23:D28" si="7">E23+F23+G23+H23+I23+J23</f>
        <v>28479.3</v>
      </c>
      <c r="E23" s="130">
        <f>E24+E25+E26+E27</f>
        <v>4625.8</v>
      </c>
      <c r="F23" s="130">
        <f t="shared" ref="F23:J23" si="8">F24+F25+F26+F27</f>
        <v>4712.3</v>
      </c>
      <c r="G23" s="130">
        <f t="shared" si="8"/>
        <v>4849.2</v>
      </c>
      <c r="H23" s="130">
        <f t="shared" si="8"/>
        <v>4864</v>
      </c>
      <c r="I23" s="130">
        <f t="shared" si="8"/>
        <v>4814</v>
      </c>
      <c r="J23" s="131">
        <f t="shared" si="8"/>
        <v>4614</v>
      </c>
      <c r="K23" s="189"/>
      <c r="L23" s="189"/>
      <c r="M23" s="189"/>
      <c r="N23" s="189"/>
      <c r="O23" s="189"/>
    </row>
    <row r="24" spans="1:15" ht="26.25" customHeight="1">
      <c r="A24" s="195"/>
      <c r="B24" s="193"/>
      <c r="C24" s="101" t="s">
        <v>1</v>
      </c>
      <c r="D24" s="130">
        <f t="shared" si="7"/>
        <v>0</v>
      </c>
      <c r="E24" s="132">
        <f>'Подпрограмма 3'!E8</f>
        <v>0</v>
      </c>
      <c r="F24" s="132">
        <f>'Подпрограмма 3'!F8</f>
        <v>0</v>
      </c>
      <c r="G24" s="132">
        <f>'Подпрограмма 3'!G8</f>
        <v>0</v>
      </c>
      <c r="H24" s="132">
        <f>'Подпрограмма 3'!H8</f>
        <v>0</v>
      </c>
      <c r="I24" s="132">
        <f>'Подпрограмма 3'!I8</f>
        <v>0</v>
      </c>
      <c r="J24" s="132">
        <f>'Подпрограмма 3'!J8</f>
        <v>0</v>
      </c>
      <c r="K24" s="189"/>
      <c r="L24" s="189"/>
      <c r="M24" s="189"/>
      <c r="N24" s="189"/>
      <c r="O24" s="189"/>
    </row>
    <row r="25" spans="1:15" ht="27.75" customHeight="1">
      <c r="A25" s="195"/>
      <c r="B25" s="193"/>
      <c r="C25" s="101" t="s">
        <v>2</v>
      </c>
      <c r="D25" s="130">
        <f t="shared" si="7"/>
        <v>0</v>
      </c>
      <c r="E25" s="132">
        <f>'Подпрограмма 3'!E9</f>
        <v>0</v>
      </c>
      <c r="F25" s="132">
        <f>'Подпрограмма 3'!F9</f>
        <v>0</v>
      </c>
      <c r="G25" s="132">
        <f>'Подпрограмма 3'!G9</f>
        <v>0</v>
      </c>
      <c r="H25" s="132">
        <f>'Подпрограмма 3'!H9</f>
        <v>0</v>
      </c>
      <c r="I25" s="132">
        <f>'Подпрограмма 3'!I9</f>
        <v>0</v>
      </c>
      <c r="J25" s="132">
        <f>'Подпрограмма 3'!J9</f>
        <v>0</v>
      </c>
      <c r="K25" s="189"/>
      <c r="L25" s="189"/>
      <c r="M25" s="189"/>
      <c r="N25" s="189"/>
      <c r="O25" s="189"/>
    </row>
    <row r="26" spans="1:15" ht="26.25" customHeight="1">
      <c r="A26" s="195"/>
      <c r="B26" s="193"/>
      <c r="C26" s="101" t="s">
        <v>3</v>
      </c>
      <c r="D26" s="130">
        <f t="shared" si="7"/>
        <v>28479.3</v>
      </c>
      <c r="E26" s="132">
        <f>'Подпрограмма 3'!E10</f>
        <v>4625.8</v>
      </c>
      <c r="F26" s="132">
        <f>'Подпрограмма 3'!F10</f>
        <v>4712.3</v>
      </c>
      <c r="G26" s="132">
        <f>'Подпрограмма 3'!G10</f>
        <v>4849.2</v>
      </c>
      <c r="H26" s="132">
        <f>'Подпрограмма 3'!H10</f>
        <v>4864</v>
      </c>
      <c r="I26" s="132">
        <f>'Подпрограмма 3'!I10</f>
        <v>4814</v>
      </c>
      <c r="J26" s="132">
        <f>'Подпрограмма 3'!J10</f>
        <v>4614</v>
      </c>
      <c r="K26" s="189"/>
      <c r="L26" s="189"/>
      <c r="M26" s="189"/>
      <c r="N26" s="189"/>
      <c r="O26" s="189"/>
    </row>
    <row r="27" spans="1:15" ht="26.25" customHeight="1" thickBot="1">
      <c r="A27" s="196"/>
      <c r="B27" s="190"/>
      <c r="C27" s="102" t="s">
        <v>9</v>
      </c>
      <c r="D27" s="130">
        <f t="shared" si="7"/>
        <v>0</v>
      </c>
      <c r="E27" s="133">
        <f>'Подпрограмма 3'!E11</f>
        <v>0</v>
      </c>
      <c r="F27" s="133">
        <f>'Подпрограмма 3'!F11</f>
        <v>0</v>
      </c>
      <c r="G27" s="133">
        <f>'Подпрограмма 3'!G11</f>
        <v>0</v>
      </c>
      <c r="H27" s="133">
        <f>'Подпрограмма 3'!H11</f>
        <v>0</v>
      </c>
      <c r="I27" s="133">
        <f>'Подпрограмма 3'!I11</f>
        <v>0</v>
      </c>
      <c r="J27" s="133">
        <f>'Подпрограмма 3'!J11</f>
        <v>0</v>
      </c>
      <c r="K27" s="189"/>
      <c r="L27" s="189"/>
      <c r="M27" s="189"/>
      <c r="N27" s="189"/>
      <c r="O27" s="189"/>
    </row>
    <row r="28" spans="1:15" ht="30.75" customHeight="1">
      <c r="A28" s="190" t="s">
        <v>22</v>
      </c>
      <c r="B28" s="192" t="s">
        <v>64</v>
      </c>
      <c r="C28" s="13" t="s">
        <v>8</v>
      </c>
      <c r="D28" s="118">
        <f t="shared" si="7"/>
        <v>75245.100000000006</v>
      </c>
      <c r="E28" s="118">
        <f>E29+E30+E31+E32</f>
        <v>0</v>
      </c>
      <c r="F28" s="118">
        <f t="shared" ref="F28:J28" si="9">F29+F30+F31+F32</f>
        <v>4550.1000000000004</v>
      </c>
      <c r="G28" s="118">
        <f t="shared" si="9"/>
        <v>4381</v>
      </c>
      <c r="H28" s="118">
        <f t="shared" si="9"/>
        <v>32103</v>
      </c>
      <c r="I28" s="118">
        <f t="shared" si="9"/>
        <v>34103</v>
      </c>
      <c r="J28" s="125">
        <f t="shared" si="9"/>
        <v>108</v>
      </c>
      <c r="K28" s="189"/>
      <c r="L28" s="189"/>
      <c r="M28" s="189"/>
      <c r="N28" s="189"/>
      <c r="O28" s="189"/>
    </row>
    <row r="29" spans="1:15" ht="27" customHeight="1">
      <c r="A29" s="191"/>
      <c r="B29" s="193"/>
      <c r="C29" s="101" t="s">
        <v>1</v>
      </c>
      <c r="D29" s="118">
        <f t="shared" ref="D29:D32" si="10">E29+F29+G29+H29+I29+J29</f>
        <v>0</v>
      </c>
      <c r="E29" s="132">
        <f>'Подпрограмма 4'!E8</f>
        <v>0</v>
      </c>
      <c r="F29" s="132">
        <f>'Подпрограмма 4'!F8</f>
        <v>0</v>
      </c>
      <c r="G29" s="132">
        <f>'Подпрограмма 4'!G8</f>
        <v>0</v>
      </c>
      <c r="H29" s="132">
        <f>'Подпрограмма 4'!H8</f>
        <v>0</v>
      </c>
      <c r="I29" s="132">
        <f>'Подпрограмма 4'!I8</f>
        <v>0</v>
      </c>
      <c r="J29" s="132">
        <f>'Подпрограмма 4'!J8</f>
        <v>0</v>
      </c>
      <c r="K29" s="189"/>
      <c r="L29" s="189"/>
      <c r="M29" s="189"/>
      <c r="N29" s="189"/>
      <c r="O29" s="189"/>
    </row>
    <row r="30" spans="1:15" ht="25.5" customHeight="1">
      <c r="A30" s="191"/>
      <c r="B30" s="193"/>
      <c r="C30" s="101" t="s">
        <v>2</v>
      </c>
      <c r="D30" s="118">
        <f t="shared" si="10"/>
        <v>75102.8</v>
      </c>
      <c r="E30" s="132">
        <f>'Подпрограмма 4'!E9</f>
        <v>0</v>
      </c>
      <c r="F30" s="132">
        <f>'Подпрограмма 4'!F9</f>
        <v>4500</v>
      </c>
      <c r="G30" s="132">
        <f>'Подпрограмма 4'!G9</f>
        <v>4332.8</v>
      </c>
      <c r="H30" s="132">
        <f>'Подпрограмма 4'!H9</f>
        <v>32085</v>
      </c>
      <c r="I30" s="132">
        <f>'Подпрограмма 4'!I9</f>
        <v>34090</v>
      </c>
      <c r="J30" s="132">
        <f>'Подпрограмма 4'!J9</f>
        <v>95</v>
      </c>
      <c r="K30" s="189"/>
      <c r="L30" s="189"/>
      <c r="M30" s="189"/>
      <c r="N30" s="189"/>
      <c r="O30" s="189"/>
    </row>
    <row r="31" spans="1:15" ht="23.25" customHeight="1">
      <c r="A31" s="191"/>
      <c r="B31" s="193"/>
      <c r="C31" s="101" t="s">
        <v>3</v>
      </c>
      <c r="D31" s="118">
        <f t="shared" si="10"/>
        <v>142.30000000000001</v>
      </c>
      <c r="E31" s="132">
        <f>'Подпрограмма 4'!E10</f>
        <v>0</v>
      </c>
      <c r="F31" s="132">
        <f>'Подпрограмма 4'!F10</f>
        <v>50.1</v>
      </c>
      <c r="G31" s="132">
        <f>'Подпрограмма 4'!G10</f>
        <v>48.2</v>
      </c>
      <c r="H31" s="132">
        <f>'Подпрограмма 4'!H10</f>
        <v>18</v>
      </c>
      <c r="I31" s="132">
        <f>'Подпрограмма 4'!I10</f>
        <v>13</v>
      </c>
      <c r="J31" s="132">
        <f>'Подпрограмма 4'!J10</f>
        <v>13</v>
      </c>
      <c r="K31" s="189"/>
      <c r="L31" s="189"/>
      <c r="M31" s="189"/>
      <c r="N31" s="189"/>
      <c r="O31" s="189"/>
    </row>
    <row r="32" spans="1:15" ht="26.25" customHeight="1">
      <c r="A32" s="191"/>
      <c r="B32" s="190"/>
      <c r="C32" s="103" t="s">
        <v>9</v>
      </c>
      <c r="D32" s="118">
        <f t="shared" si="10"/>
        <v>0</v>
      </c>
      <c r="E32" s="132">
        <f>'Подпрограмма 4'!E11</f>
        <v>0</v>
      </c>
      <c r="F32" s="132">
        <f>'Подпрограмма 4'!F11</f>
        <v>0</v>
      </c>
      <c r="G32" s="132">
        <f>'Подпрограмма 4'!G11</f>
        <v>0</v>
      </c>
      <c r="H32" s="132">
        <f>'Подпрограмма 4'!H11</f>
        <v>0</v>
      </c>
      <c r="I32" s="132">
        <f>'Подпрограмма 4'!I11</f>
        <v>0</v>
      </c>
      <c r="J32" s="132">
        <f>'Подпрограмма 4'!J11</f>
        <v>0</v>
      </c>
      <c r="K32" s="189"/>
      <c r="L32" s="189"/>
      <c r="M32" s="189"/>
      <c r="N32" s="189"/>
      <c r="O32" s="189"/>
    </row>
  </sheetData>
  <mergeCells count="42">
    <mergeCell ref="H1:J1"/>
    <mergeCell ref="A2:J2"/>
    <mergeCell ref="K18:O18"/>
    <mergeCell ref="K19:O19"/>
    <mergeCell ref="K20:O20"/>
    <mergeCell ref="A3:J3"/>
    <mergeCell ref="D4:J4"/>
    <mergeCell ref="B4:B5"/>
    <mergeCell ref="A4:A5"/>
    <mergeCell ref="C4:C5"/>
    <mergeCell ref="A7:A11"/>
    <mergeCell ref="B7:B11"/>
    <mergeCell ref="B13:B17"/>
    <mergeCell ref="A13:A17"/>
    <mergeCell ref="K13:O13"/>
    <mergeCell ref="K14:O14"/>
    <mergeCell ref="K29:O29"/>
    <mergeCell ref="K30:O30"/>
    <mergeCell ref="K31:O31"/>
    <mergeCell ref="K32:O32"/>
    <mergeCell ref="K24:O24"/>
    <mergeCell ref="K25:O25"/>
    <mergeCell ref="K26:O26"/>
    <mergeCell ref="K27:O27"/>
    <mergeCell ref="K28:O28"/>
    <mergeCell ref="A28:A32"/>
    <mergeCell ref="B28:B32"/>
    <mergeCell ref="A23:A27"/>
    <mergeCell ref="B23:B27"/>
    <mergeCell ref="B18:B22"/>
    <mergeCell ref="A18:A22"/>
    <mergeCell ref="K15:O15"/>
    <mergeCell ref="K16:O16"/>
    <mergeCell ref="K17:O17"/>
    <mergeCell ref="K23:O23"/>
    <mergeCell ref="K22:O22"/>
    <mergeCell ref="K21:O21"/>
    <mergeCell ref="K7:O7"/>
    <mergeCell ref="K8:O8"/>
    <mergeCell ref="K9:O9"/>
    <mergeCell ref="K10:O10"/>
    <mergeCell ref="K11:O11"/>
  </mergeCells>
  <pageMargins left="0.7" right="0.7" top="0.75" bottom="0.75" header="0.3" footer="0.3"/>
  <pageSetup paperSize="9" scale="76" orientation="landscape" r:id="rId1"/>
  <rowBreaks count="1" manualBreakCount="1">
    <brk id="22" max="9" man="1"/>
  </rowBreaks>
  <colBreaks count="1" manualBreakCount="1">
    <brk id="10" max="31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N83"/>
  <sheetViews>
    <sheetView tabSelected="1" view="pageBreakPreview" zoomScaleNormal="100" zoomScaleSheetLayoutView="100" workbookViewId="0">
      <pane ySplit="5" topLeftCell="A6" activePane="bottomLeft" state="frozen"/>
      <selection pane="bottomLeft" activeCell="Q12" sqref="Q12"/>
    </sheetView>
  </sheetViews>
  <sheetFormatPr defaultRowHeight="15"/>
  <cols>
    <col min="1" max="1" width="16" customWidth="1"/>
    <col min="2" max="2" width="20.28515625" customWidth="1"/>
    <col min="3" max="3" width="19.7109375" customWidth="1"/>
    <col min="4" max="4" width="11.7109375" customWidth="1"/>
  </cols>
  <sheetData>
    <row r="1" spans="1:11" ht="29.25" customHeight="1">
      <c r="H1" s="202"/>
      <c r="I1" s="202"/>
      <c r="J1" s="202"/>
    </row>
    <row r="2" spans="1:11">
      <c r="A2" s="251" t="s">
        <v>60</v>
      </c>
      <c r="B2" s="252"/>
      <c r="C2" s="252"/>
      <c r="D2" s="252"/>
      <c r="E2" s="252"/>
      <c r="F2" s="252"/>
      <c r="G2" s="252"/>
      <c r="H2" s="252"/>
      <c r="I2" s="252"/>
      <c r="J2" s="253"/>
    </row>
    <row r="3" spans="1:11" ht="63.75" customHeight="1">
      <c r="A3" s="241" t="s">
        <v>51</v>
      </c>
      <c r="B3" s="241"/>
      <c r="C3" s="241"/>
      <c r="D3" s="241"/>
      <c r="E3" s="241"/>
      <c r="F3" s="241"/>
      <c r="G3" s="241"/>
      <c r="H3" s="241"/>
      <c r="I3" s="241"/>
      <c r="J3" s="241"/>
    </row>
    <row r="4" spans="1:11" ht="15.75">
      <c r="A4" s="212" t="s">
        <v>4</v>
      </c>
      <c r="B4" s="210" t="s">
        <v>5</v>
      </c>
      <c r="C4" s="210" t="s">
        <v>6</v>
      </c>
      <c r="D4" s="207" t="s">
        <v>12</v>
      </c>
      <c r="E4" s="208"/>
      <c r="F4" s="208"/>
      <c r="G4" s="208"/>
      <c r="H4" s="208"/>
      <c r="I4" s="208"/>
      <c r="J4" s="209"/>
    </row>
    <row r="5" spans="1:11" ht="16.5" thickBot="1">
      <c r="A5" s="213"/>
      <c r="B5" s="211"/>
      <c r="C5" s="211"/>
      <c r="D5" s="24" t="s">
        <v>0</v>
      </c>
      <c r="E5" s="149">
        <v>2020</v>
      </c>
      <c r="F5" s="3">
        <v>2021</v>
      </c>
      <c r="G5" s="3">
        <v>2022</v>
      </c>
      <c r="H5" s="3">
        <v>2023</v>
      </c>
      <c r="I5" s="3">
        <v>2024</v>
      </c>
      <c r="J5" s="3">
        <v>2025</v>
      </c>
    </row>
    <row r="6" spans="1:11" ht="16.5" thickBot="1">
      <c r="A6" s="9">
        <v>1</v>
      </c>
      <c r="B6" s="10">
        <v>2</v>
      </c>
      <c r="C6" s="10">
        <v>3</v>
      </c>
      <c r="D6" s="22">
        <v>4</v>
      </c>
      <c r="E6" s="150">
        <v>5</v>
      </c>
      <c r="F6" s="10">
        <v>6</v>
      </c>
      <c r="G6" s="10">
        <v>7</v>
      </c>
      <c r="H6" s="10">
        <v>8</v>
      </c>
      <c r="I6" s="10">
        <v>9</v>
      </c>
      <c r="J6" s="11">
        <v>10</v>
      </c>
    </row>
    <row r="7" spans="1:11">
      <c r="A7" s="254" t="s">
        <v>11</v>
      </c>
      <c r="B7" s="257" t="s">
        <v>25</v>
      </c>
      <c r="C7" s="62" t="s">
        <v>8</v>
      </c>
      <c r="D7" s="63">
        <f>E7+F7+G7+H7+I7+J7</f>
        <v>284529.84999999998</v>
      </c>
      <c r="E7" s="158">
        <f>E8+E9+E10+E11</f>
        <v>37073.1</v>
      </c>
      <c r="F7" s="158">
        <f t="shared" ref="F7:J7" si="0">F8+F9+F10+F11</f>
        <v>35287.1</v>
      </c>
      <c r="G7" s="158">
        <f t="shared" si="0"/>
        <v>51063.649999999994</v>
      </c>
      <c r="H7" s="158">
        <f t="shared" si="0"/>
        <v>54149</v>
      </c>
      <c r="I7" s="158">
        <f t="shared" si="0"/>
        <v>53640</v>
      </c>
      <c r="J7" s="158">
        <f t="shared" si="0"/>
        <v>53317</v>
      </c>
    </row>
    <row r="8" spans="1:11">
      <c r="A8" s="255"/>
      <c r="B8" s="258"/>
      <c r="C8" s="64" t="s">
        <v>1</v>
      </c>
      <c r="D8" s="63">
        <f t="shared" ref="D8:D11" si="1">E8+F8+G8+H8+I8+J8</f>
        <v>0</v>
      </c>
      <c r="E8" s="159">
        <f t="shared" ref="E8:J11" si="2">E13+E38+E53</f>
        <v>0</v>
      </c>
      <c r="F8" s="159">
        <f t="shared" si="2"/>
        <v>0</v>
      </c>
      <c r="G8" s="159">
        <f t="shared" si="2"/>
        <v>0</v>
      </c>
      <c r="H8" s="159">
        <f t="shared" si="2"/>
        <v>0</v>
      </c>
      <c r="I8" s="159">
        <f t="shared" si="2"/>
        <v>0</v>
      </c>
      <c r="J8" s="159">
        <f t="shared" si="2"/>
        <v>0</v>
      </c>
    </row>
    <row r="9" spans="1:11">
      <c r="A9" s="255"/>
      <c r="B9" s="258"/>
      <c r="C9" s="64" t="s">
        <v>2</v>
      </c>
      <c r="D9" s="63">
        <f t="shared" si="1"/>
        <v>0</v>
      </c>
      <c r="E9" s="159">
        <f t="shared" si="2"/>
        <v>0</v>
      </c>
      <c r="F9" s="159">
        <f t="shared" si="2"/>
        <v>0</v>
      </c>
      <c r="G9" s="159">
        <f t="shared" si="2"/>
        <v>0</v>
      </c>
      <c r="H9" s="159">
        <f t="shared" si="2"/>
        <v>0</v>
      </c>
      <c r="I9" s="159">
        <f t="shared" si="2"/>
        <v>0</v>
      </c>
      <c r="J9" s="159">
        <f t="shared" si="2"/>
        <v>0</v>
      </c>
    </row>
    <row r="10" spans="1:11">
      <c r="A10" s="255"/>
      <c r="B10" s="258"/>
      <c r="C10" s="64" t="s">
        <v>3</v>
      </c>
      <c r="D10" s="63">
        <f t="shared" si="1"/>
        <v>284529.84999999998</v>
      </c>
      <c r="E10" s="159">
        <f>E15+E40+E55+E70</f>
        <v>37073.1</v>
      </c>
      <c r="F10" s="159">
        <f t="shared" ref="F10:J10" si="3">F15+F40+F55+F70</f>
        <v>35287.1</v>
      </c>
      <c r="G10" s="159">
        <f t="shared" si="3"/>
        <v>51063.649999999994</v>
      </c>
      <c r="H10" s="159">
        <f t="shared" si="3"/>
        <v>54149</v>
      </c>
      <c r="I10" s="159">
        <f t="shared" si="3"/>
        <v>53640</v>
      </c>
      <c r="J10" s="159">
        <f t="shared" si="3"/>
        <v>53317</v>
      </c>
    </row>
    <row r="11" spans="1:11" ht="17.25" customHeight="1" thickBot="1">
      <c r="A11" s="256"/>
      <c r="B11" s="259"/>
      <c r="C11" s="65" t="s">
        <v>9</v>
      </c>
      <c r="D11" s="183">
        <f t="shared" si="1"/>
        <v>0</v>
      </c>
      <c r="E11" s="160">
        <f t="shared" si="2"/>
        <v>0</v>
      </c>
      <c r="F11" s="160">
        <f t="shared" si="2"/>
        <v>0</v>
      </c>
      <c r="G11" s="160">
        <f t="shared" si="2"/>
        <v>0</v>
      </c>
      <c r="H11" s="160">
        <f t="shared" si="2"/>
        <v>0</v>
      </c>
      <c r="I11" s="160">
        <f t="shared" si="2"/>
        <v>0</v>
      </c>
      <c r="J11" s="160">
        <f t="shared" si="2"/>
        <v>0</v>
      </c>
    </row>
    <row r="12" spans="1:11">
      <c r="A12" s="260" t="s">
        <v>18</v>
      </c>
      <c r="B12" s="263" t="s">
        <v>26</v>
      </c>
      <c r="C12" s="66" t="s">
        <v>8</v>
      </c>
      <c r="D12" s="67">
        <f>E12+F12+G12+I12+J12</f>
        <v>149483.25</v>
      </c>
      <c r="E12" s="147">
        <f>E13+E14+E15+E16</f>
        <v>25113.600000000002</v>
      </c>
      <c r="F12" s="68">
        <f t="shared" ref="F12:J12" si="4">F13+F14+F15+F16</f>
        <v>23434.300000000003</v>
      </c>
      <c r="G12" s="68">
        <f t="shared" si="4"/>
        <v>36569.35</v>
      </c>
      <c r="H12" s="68">
        <f t="shared" si="4"/>
        <v>33421</v>
      </c>
      <c r="I12" s="68">
        <f t="shared" si="4"/>
        <v>32518</v>
      </c>
      <c r="J12" s="68">
        <f t="shared" si="4"/>
        <v>31848</v>
      </c>
      <c r="K12" s="17"/>
    </row>
    <row r="13" spans="1:11">
      <c r="A13" s="261"/>
      <c r="B13" s="264"/>
      <c r="C13" s="69" t="s">
        <v>1</v>
      </c>
      <c r="D13" s="67">
        <f t="shared" ref="D13:D16" si="5">E13+F13+G13+I13+J13</f>
        <v>0</v>
      </c>
      <c r="E13" s="148">
        <f>E18+E23+E28+E33</f>
        <v>0</v>
      </c>
      <c r="F13" s="70">
        <f t="shared" ref="F13:J13" si="6">F18+F23+F28+F33</f>
        <v>0</v>
      </c>
      <c r="G13" s="70">
        <f t="shared" si="6"/>
        <v>0</v>
      </c>
      <c r="H13" s="70">
        <f t="shared" si="6"/>
        <v>0</v>
      </c>
      <c r="I13" s="70">
        <f t="shared" si="6"/>
        <v>0</v>
      </c>
      <c r="J13" s="70">
        <f t="shared" si="6"/>
        <v>0</v>
      </c>
      <c r="K13" s="17"/>
    </row>
    <row r="14" spans="1:11">
      <c r="A14" s="261"/>
      <c r="B14" s="264"/>
      <c r="C14" s="69" t="s">
        <v>2</v>
      </c>
      <c r="D14" s="67">
        <f t="shared" si="5"/>
        <v>0</v>
      </c>
      <c r="E14" s="148">
        <f t="shared" ref="E14:J16" si="7">E19+E24+E29+E34</f>
        <v>0</v>
      </c>
      <c r="F14" s="70">
        <f t="shared" si="7"/>
        <v>0</v>
      </c>
      <c r="G14" s="70">
        <f t="shared" si="7"/>
        <v>0</v>
      </c>
      <c r="H14" s="70">
        <f t="shared" si="7"/>
        <v>0</v>
      </c>
      <c r="I14" s="70">
        <f t="shared" si="7"/>
        <v>0</v>
      </c>
      <c r="J14" s="70">
        <f t="shared" si="7"/>
        <v>0</v>
      </c>
      <c r="K14" s="17"/>
    </row>
    <row r="15" spans="1:11" ht="20.25" customHeight="1">
      <c r="A15" s="261"/>
      <c r="B15" s="264"/>
      <c r="C15" s="69" t="s">
        <v>3</v>
      </c>
      <c r="D15" s="67">
        <f>E15+F15+G15+H15+I15+J15</f>
        <v>182904.25</v>
      </c>
      <c r="E15" s="148">
        <f t="shared" si="7"/>
        <v>25113.600000000002</v>
      </c>
      <c r="F15" s="70">
        <f t="shared" si="7"/>
        <v>23434.300000000003</v>
      </c>
      <c r="G15" s="70">
        <f t="shared" si="7"/>
        <v>36569.35</v>
      </c>
      <c r="H15" s="70">
        <f t="shared" si="7"/>
        <v>33421</v>
      </c>
      <c r="I15" s="70">
        <f t="shared" si="7"/>
        <v>32518</v>
      </c>
      <c r="J15" s="70">
        <f t="shared" si="7"/>
        <v>31848</v>
      </c>
      <c r="K15" s="17"/>
    </row>
    <row r="16" spans="1:11" ht="15.75" thickBot="1">
      <c r="A16" s="262"/>
      <c r="B16" s="265"/>
      <c r="C16" s="71" t="s">
        <v>9</v>
      </c>
      <c r="D16" s="180">
        <f t="shared" si="5"/>
        <v>0</v>
      </c>
      <c r="E16" s="181">
        <f t="shared" si="7"/>
        <v>0</v>
      </c>
      <c r="F16" s="182">
        <f t="shared" ref="F16:J16" si="8">F21+F26+F31+F36</f>
        <v>0</v>
      </c>
      <c r="G16" s="182">
        <f t="shared" si="8"/>
        <v>0</v>
      </c>
      <c r="H16" s="182">
        <f t="shared" si="8"/>
        <v>0</v>
      </c>
      <c r="I16" s="182">
        <f t="shared" si="8"/>
        <v>0</v>
      </c>
      <c r="J16" s="182">
        <f t="shared" si="8"/>
        <v>0</v>
      </c>
      <c r="K16" s="17"/>
    </row>
    <row r="17" spans="1:14" ht="27.75" customHeight="1">
      <c r="A17" s="248" t="s">
        <v>14</v>
      </c>
      <c r="B17" s="248" t="s">
        <v>27</v>
      </c>
      <c r="C17" s="72" t="s">
        <v>8</v>
      </c>
      <c r="D17" s="73">
        <f>E17+F17+G17+H17+I17+J17</f>
        <v>116873.65</v>
      </c>
      <c r="E17" s="139">
        <f>E18+E19+E20+E21</f>
        <v>16124</v>
      </c>
      <c r="F17" s="139">
        <f t="shared" ref="F17:J17" si="9">F18+F19+F20+F21</f>
        <v>15930.2</v>
      </c>
      <c r="G17" s="139">
        <f t="shared" si="9"/>
        <v>20095.45</v>
      </c>
      <c r="H17" s="139">
        <f t="shared" si="9"/>
        <v>21507</v>
      </c>
      <c r="I17" s="74">
        <f t="shared" si="9"/>
        <v>21466</v>
      </c>
      <c r="J17" s="74">
        <f t="shared" si="9"/>
        <v>21751</v>
      </c>
      <c r="K17" s="17"/>
    </row>
    <row r="18" spans="1:14" ht="21.75" customHeight="1">
      <c r="A18" s="249"/>
      <c r="B18" s="249"/>
      <c r="C18" s="75" t="s">
        <v>1</v>
      </c>
      <c r="D18" s="73">
        <f t="shared" ref="D18:D21" si="10">E18+F18+G18+H18+I18+J18</f>
        <v>0</v>
      </c>
      <c r="E18" s="138">
        <v>0</v>
      </c>
      <c r="F18" s="138">
        <v>0</v>
      </c>
      <c r="G18" s="138">
        <v>0</v>
      </c>
      <c r="H18" s="138">
        <v>0</v>
      </c>
      <c r="I18" s="138">
        <v>0</v>
      </c>
      <c r="J18" s="138">
        <v>0</v>
      </c>
      <c r="K18" s="17"/>
    </row>
    <row r="19" spans="1:14" ht="20.25" customHeight="1">
      <c r="A19" s="249"/>
      <c r="B19" s="249"/>
      <c r="C19" s="75" t="s">
        <v>2</v>
      </c>
      <c r="D19" s="73">
        <f t="shared" si="10"/>
        <v>0</v>
      </c>
      <c r="E19" s="138">
        <v>0</v>
      </c>
      <c r="F19" s="138">
        <v>0</v>
      </c>
      <c r="G19" s="138">
        <v>0</v>
      </c>
      <c r="H19" s="138">
        <v>0</v>
      </c>
      <c r="I19" s="138">
        <v>0</v>
      </c>
      <c r="J19" s="138">
        <v>0</v>
      </c>
      <c r="K19" s="17"/>
    </row>
    <row r="20" spans="1:14" ht="22.5" customHeight="1">
      <c r="A20" s="249"/>
      <c r="B20" s="249"/>
      <c r="C20" s="75" t="s">
        <v>3</v>
      </c>
      <c r="D20" s="73">
        <f t="shared" si="10"/>
        <v>116873.65</v>
      </c>
      <c r="E20" s="138">
        <v>16124</v>
      </c>
      <c r="F20" s="138">
        <v>15930.2</v>
      </c>
      <c r="G20" s="156">
        <v>20095.45</v>
      </c>
      <c r="H20" s="138">
        <v>21507</v>
      </c>
      <c r="I20" s="76">
        <v>21466</v>
      </c>
      <c r="J20" s="76">
        <v>21751</v>
      </c>
      <c r="K20" s="17"/>
    </row>
    <row r="21" spans="1:14" ht="15.75" thickBot="1">
      <c r="A21" s="250"/>
      <c r="B21" s="250"/>
      <c r="C21" s="77" t="s">
        <v>9</v>
      </c>
      <c r="D21" s="78">
        <f t="shared" si="10"/>
        <v>0</v>
      </c>
      <c r="E21" s="140">
        <v>0</v>
      </c>
      <c r="F21" s="140">
        <v>0</v>
      </c>
      <c r="G21" s="140">
        <v>0</v>
      </c>
      <c r="H21" s="140">
        <v>0</v>
      </c>
      <c r="I21" s="140">
        <v>0</v>
      </c>
      <c r="J21" s="140">
        <v>0</v>
      </c>
      <c r="K21" s="17"/>
    </row>
    <row r="22" spans="1:14">
      <c r="A22" s="224" t="s">
        <v>15</v>
      </c>
      <c r="B22" s="230" t="s">
        <v>46</v>
      </c>
      <c r="C22" s="80" t="s">
        <v>8</v>
      </c>
      <c r="D22" s="73">
        <f>E22+F22+G22+H22+I22+J22</f>
        <v>50565.399999999994</v>
      </c>
      <c r="E22" s="139">
        <f>E23+E24+E25+E26</f>
        <v>6552.4</v>
      </c>
      <c r="F22" s="139">
        <f>F23+F24+F25+F26</f>
        <v>6600.2</v>
      </c>
      <c r="G22" s="139">
        <f t="shared" ref="G22:J22" si="11">G23+G24+G25+G26</f>
        <v>7669.8</v>
      </c>
      <c r="H22" s="139">
        <f t="shared" si="11"/>
        <v>9964</v>
      </c>
      <c r="I22" s="139">
        <f t="shared" si="11"/>
        <v>10022</v>
      </c>
      <c r="J22" s="139">
        <f t="shared" si="11"/>
        <v>9757</v>
      </c>
      <c r="K22" s="17"/>
    </row>
    <row r="23" spans="1:14">
      <c r="A23" s="224"/>
      <c r="B23" s="230"/>
      <c r="C23" s="75" t="s">
        <v>1</v>
      </c>
      <c r="D23" s="73">
        <f t="shared" ref="D23:D26" si="12">E23+F23+G23+H23+I23+J23</f>
        <v>0</v>
      </c>
      <c r="E23" s="138">
        <v>0</v>
      </c>
      <c r="F23" s="138">
        <v>0</v>
      </c>
      <c r="G23" s="138">
        <v>0</v>
      </c>
      <c r="H23" s="138">
        <v>0</v>
      </c>
      <c r="I23" s="138">
        <v>0</v>
      </c>
      <c r="J23" s="138">
        <v>0</v>
      </c>
      <c r="K23" s="17"/>
    </row>
    <row r="24" spans="1:14">
      <c r="A24" s="224"/>
      <c r="B24" s="230"/>
      <c r="C24" s="75" t="s">
        <v>2</v>
      </c>
      <c r="D24" s="73">
        <f t="shared" si="12"/>
        <v>0</v>
      </c>
      <c r="E24" s="138">
        <v>0</v>
      </c>
      <c r="F24" s="138">
        <v>0</v>
      </c>
      <c r="G24" s="138">
        <v>0</v>
      </c>
      <c r="H24" s="138">
        <v>0</v>
      </c>
      <c r="I24" s="138">
        <v>0</v>
      </c>
      <c r="J24" s="138">
        <v>0</v>
      </c>
      <c r="K24" s="17"/>
    </row>
    <row r="25" spans="1:14">
      <c r="A25" s="224"/>
      <c r="B25" s="230"/>
      <c r="C25" s="75" t="s">
        <v>3</v>
      </c>
      <c r="D25" s="73">
        <f t="shared" si="12"/>
        <v>50565.399999999994</v>
      </c>
      <c r="E25" s="138">
        <v>6552.4</v>
      </c>
      <c r="F25" s="156">
        <v>6600.2</v>
      </c>
      <c r="G25" s="138">
        <v>7669.8</v>
      </c>
      <c r="H25" s="138">
        <v>9964</v>
      </c>
      <c r="I25" s="138">
        <v>10022</v>
      </c>
      <c r="J25" s="138">
        <v>9757</v>
      </c>
      <c r="K25" s="17"/>
      <c r="L25" s="157"/>
      <c r="M25" s="157"/>
    </row>
    <row r="26" spans="1:14" ht="15.75" thickBot="1">
      <c r="A26" s="225"/>
      <c r="B26" s="231"/>
      <c r="C26" s="77" t="s">
        <v>9</v>
      </c>
      <c r="D26" s="78">
        <f t="shared" si="12"/>
        <v>0</v>
      </c>
      <c r="E26" s="140">
        <v>0</v>
      </c>
      <c r="F26" s="140">
        <v>0</v>
      </c>
      <c r="G26" s="140">
        <v>0</v>
      </c>
      <c r="H26" s="140">
        <v>0</v>
      </c>
      <c r="I26" s="140">
        <v>0</v>
      </c>
      <c r="J26" s="140">
        <v>0</v>
      </c>
      <c r="K26" s="184"/>
    </row>
    <row r="27" spans="1:14">
      <c r="A27" s="223" t="s">
        <v>16</v>
      </c>
      <c r="B27" s="229" t="s">
        <v>45</v>
      </c>
      <c r="C27" s="81" t="s">
        <v>8</v>
      </c>
      <c r="D27" s="73">
        <f>E27+F27+G27+H27+I27+J27</f>
        <v>10603.7</v>
      </c>
      <c r="E27" s="139">
        <f>E28+E29+E30+E31</f>
        <v>2001.7</v>
      </c>
      <c r="F27" s="139">
        <f t="shared" ref="F27:J27" si="13">F28+F29+F30+F31</f>
        <v>377.9</v>
      </c>
      <c r="G27" s="139">
        <f t="shared" si="13"/>
        <v>7404.1</v>
      </c>
      <c r="H27" s="139">
        <f t="shared" si="13"/>
        <v>650</v>
      </c>
      <c r="I27" s="139">
        <f t="shared" si="13"/>
        <v>130</v>
      </c>
      <c r="J27" s="139">
        <f t="shared" si="13"/>
        <v>40</v>
      </c>
      <c r="K27" s="17"/>
    </row>
    <row r="28" spans="1:14">
      <c r="A28" s="224"/>
      <c r="B28" s="230"/>
      <c r="C28" s="75" t="s">
        <v>1</v>
      </c>
      <c r="D28" s="82">
        <f t="shared" ref="D28:D31" si="14">E28+F28+G28+H28+I28+J28</f>
        <v>0</v>
      </c>
      <c r="E28" s="138">
        <v>0</v>
      </c>
      <c r="F28" s="138">
        <v>0</v>
      </c>
      <c r="G28" s="138">
        <v>0</v>
      </c>
      <c r="H28" s="138">
        <v>0</v>
      </c>
      <c r="I28" s="138">
        <v>0</v>
      </c>
      <c r="J28" s="138">
        <v>0</v>
      </c>
      <c r="K28" s="17"/>
    </row>
    <row r="29" spans="1:14">
      <c r="A29" s="224"/>
      <c r="B29" s="230"/>
      <c r="C29" s="75" t="s">
        <v>2</v>
      </c>
      <c r="D29" s="82">
        <f t="shared" si="14"/>
        <v>0</v>
      </c>
      <c r="E29" s="138">
        <v>0</v>
      </c>
      <c r="F29" s="138">
        <v>0</v>
      </c>
      <c r="G29" s="138">
        <v>0</v>
      </c>
      <c r="H29" s="138">
        <v>0</v>
      </c>
      <c r="I29" s="138">
        <v>0</v>
      </c>
      <c r="J29" s="138">
        <v>0</v>
      </c>
      <c r="K29" s="17"/>
    </row>
    <row r="30" spans="1:14">
      <c r="A30" s="224"/>
      <c r="B30" s="230"/>
      <c r="C30" s="75" t="s">
        <v>3</v>
      </c>
      <c r="D30" s="82">
        <f t="shared" si="14"/>
        <v>10603.7</v>
      </c>
      <c r="E30" s="138">
        <v>2001.7</v>
      </c>
      <c r="F30" s="138">
        <v>377.9</v>
      </c>
      <c r="G30" s="138">
        <v>7404.1</v>
      </c>
      <c r="H30" s="138">
        <v>650</v>
      </c>
      <c r="I30" s="138">
        <v>130</v>
      </c>
      <c r="J30" s="138">
        <v>40</v>
      </c>
      <c r="K30" s="17"/>
      <c r="L30" s="153"/>
      <c r="N30" s="138"/>
    </row>
    <row r="31" spans="1:14" ht="15.75" thickBot="1">
      <c r="A31" s="225"/>
      <c r="B31" s="231"/>
      <c r="C31" s="77" t="s">
        <v>9</v>
      </c>
      <c r="D31" s="78">
        <f t="shared" si="14"/>
        <v>0</v>
      </c>
      <c r="E31" s="140">
        <v>0</v>
      </c>
      <c r="F31" s="140">
        <v>0</v>
      </c>
      <c r="G31" s="140">
        <v>0</v>
      </c>
      <c r="H31" s="140">
        <v>0</v>
      </c>
      <c r="I31" s="140">
        <v>0</v>
      </c>
      <c r="J31" s="140">
        <v>0</v>
      </c>
      <c r="K31" s="17"/>
    </row>
    <row r="32" spans="1:14">
      <c r="A32" s="223" t="s">
        <v>28</v>
      </c>
      <c r="B32" s="229" t="s">
        <v>47</v>
      </c>
      <c r="C32" s="81" t="s">
        <v>8</v>
      </c>
      <c r="D32" s="73">
        <f>E32+F32+G32+H32+I32+J32</f>
        <v>4861.5</v>
      </c>
      <c r="E32" s="139">
        <f>E33+E34+E35+E36</f>
        <v>435.5</v>
      </c>
      <c r="F32" s="139">
        <f t="shared" ref="F32:J32" si="15">F33+F34+F35+F36</f>
        <v>526</v>
      </c>
      <c r="G32" s="139">
        <f t="shared" si="15"/>
        <v>1400</v>
      </c>
      <c r="H32" s="139">
        <f t="shared" si="15"/>
        <v>1300</v>
      </c>
      <c r="I32" s="139">
        <f t="shared" si="15"/>
        <v>900</v>
      </c>
      <c r="J32" s="139">
        <f t="shared" si="15"/>
        <v>300</v>
      </c>
      <c r="K32" s="17"/>
    </row>
    <row r="33" spans="1:11">
      <c r="A33" s="224"/>
      <c r="B33" s="230"/>
      <c r="C33" s="75" t="s">
        <v>1</v>
      </c>
      <c r="D33" s="73">
        <f t="shared" ref="D33:D36" si="16">E33+F33+G33+H33+I33+J33</f>
        <v>0</v>
      </c>
      <c r="E33" s="138">
        <v>0</v>
      </c>
      <c r="F33" s="138">
        <v>0</v>
      </c>
      <c r="G33" s="138">
        <v>0</v>
      </c>
      <c r="H33" s="138">
        <v>0</v>
      </c>
      <c r="I33" s="138">
        <v>0</v>
      </c>
      <c r="J33" s="138">
        <v>0</v>
      </c>
      <c r="K33" s="17"/>
    </row>
    <row r="34" spans="1:11">
      <c r="A34" s="224"/>
      <c r="B34" s="230"/>
      <c r="C34" s="75" t="s">
        <v>2</v>
      </c>
      <c r="D34" s="73">
        <f t="shared" si="16"/>
        <v>0</v>
      </c>
      <c r="E34" s="138">
        <v>0</v>
      </c>
      <c r="F34" s="138">
        <v>0</v>
      </c>
      <c r="G34" s="138">
        <v>0</v>
      </c>
      <c r="H34" s="138">
        <v>0</v>
      </c>
      <c r="I34" s="138">
        <v>0</v>
      </c>
      <c r="J34" s="138">
        <v>0</v>
      </c>
      <c r="K34" s="17"/>
    </row>
    <row r="35" spans="1:11">
      <c r="A35" s="224"/>
      <c r="B35" s="230"/>
      <c r="C35" s="75" t="s">
        <v>3</v>
      </c>
      <c r="D35" s="73">
        <f t="shared" si="16"/>
        <v>4861.5</v>
      </c>
      <c r="E35" s="138">
        <v>435.5</v>
      </c>
      <c r="F35" s="156">
        <v>526</v>
      </c>
      <c r="G35" s="138">
        <v>1400</v>
      </c>
      <c r="H35" s="138">
        <v>1300</v>
      </c>
      <c r="I35" s="138">
        <v>900</v>
      </c>
      <c r="J35" s="138">
        <v>300</v>
      </c>
      <c r="K35" s="17"/>
    </row>
    <row r="36" spans="1:11" ht="15.75" thickBot="1">
      <c r="A36" s="225"/>
      <c r="B36" s="231"/>
      <c r="C36" s="77" t="s">
        <v>9</v>
      </c>
      <c r="D36" s="78">
        <f t="shared" si="16"/>
        <v>0</v>
      </c>
      <c r="E36" s="140">
        <v>0</v>
      </c>
      <c r="F36" s="140">
        <v>0</v>
      </c>
      <c r="G36" s="140">
        <v>0</v>
      </c>
      <c r="H36" s="140">
        <v>0</v>
      </c>
      <c r="I36" s="140">
        <v>0</v>
      </c>
      <c r="J36" s="140">
        <v>0</v>
      </c>
      <c r="K36" s="17"/>
    </row>
    <row r="37" spans="1:11" ht="27.75" customHeight="1">
      <c r="A37" s="242" t="s">
        <v>19</v>
      </c>
      <c r="B37" s="245" t="s">
        <v>30</v>
      </c>
      <c r="C37" s="83" t="s">
        <v>8</v>
      </c>
      <c r="D37" s="84">
        <f>E37+F37+G37+H37+I37+J37</f>
        <v>5766.1</v>
      </c>
      <c r="E37" s="141">
        <f>E38+E39+E40+E41</f>
        <v>529.30000000000007</v>
      </c>
      <c r="F37" s="84">
        <f t="shared" ref="F37:J37" si="17">F38+F39+F40+F41</f>
        <v>574.70000000000005</v>
      </c>
      <c r="G37" s="84">
        <f t="shared" si="17"/>
        <v>1142.0999999999999</v>
      </c>
      <c r="H37" s="84">
        <f t="shared" si="17"/>
        <v>1163</v>
      </c>
      <c r="I37" s="84">
        <f t="shared" si="17"/>
        <v>1173</v>
      </c>
      <c r="J37" s="84">
        <f t="shared" si="17"/>
        <v>1184</v>
      </c>
      <c r="K37" s="17"/>
    </row>
    <row r="38" spans="1:11" ht="17.25" customHeight="1">
      <c r="A38" s="243"/>
      <c r="B38" s="246"/>
      <c r="C38" s="69" t="s">
        <v>1</v>
      </c>
      <c r="D38" s="85">
        <f t="shared" ref="D38:D41" si="18">E38+F38+G38+H38+I38+J38</f>
        <v>0</v>
      </c>
      <c r="E38" s="142">
        <f>E43+E48</f>
        <v>0</v>
      </c>
      <c r="F38" s="86">
        <f t="shared" ref="F38:J41" si="19">F43+F48</f>
        <v>0</v>
      </c>
      <c r="G38" s="86">
        <f t="shared" si="19"/>
        <v>0</v>
      </c>
      <c r="H38" s="86">
        <f t="shared" si="19"/>
        <v>0</v>
      </c>
      <c r="I38" s="86">
        <f t="shared" si="19"/>
        <v>0</v>
      </c>
      <c r="J38" s="86">
        <f t="shared" si="19"/>
        <v>0</v>
      </c>
      <c r="K38" s="17"/>
    </row>
    <row r="39" spans="1:11" ht="18.75" customHeight="1">
      <c r="A39" s="243"/>
      <c r="B39" s="246"/>
      <c r="C39" s="69" t="s">
        <v>2</v>
      </c>
      <c r="D39" s="85">
        <f t="shared" si="18"/>
        <v>0</v>
      </c>
      <c r="E39" s="142">
        <f>E44+E49</f>
        <v>0</v>
      </c>
      <c r="F39" s="86">
        <f t="shared" si="19"/>
        <v>0</v>
      </c>
      <c r="G39" s="86">
        <f t="shared" si="19"/>
        <v>0</v>
      </c>
      <c r="H39" s="86">
        <f t="shared" si="19"/>
        <v>0</v>
      </c>
      <c r="I39" s="86">
        <f t="shared" si="19"/>
        <v>0</v>
      </c>
      <c r="J39" s="86">
        <f t="shared" si="19"/>
        <v>0</v>
      </c>
      <c r="K39" s="17"/>
    </row>
    <row r="40" spans="1:11" ht="24.75" customHeight="1">
      <c r="A40" s="243"/>
      <c r="B40" s="246"/>
      <c r="C40" s="69" t="s">
        <v>3</v>
      </c>
      <c r="D40" s="85">
        <f t="shared" si="18"/>
        <v>5766.1</v>
      </c>
      <c r="E40" s="142">
        <f>E45+E50</f>
        <v>529.30000000000007</v>
      </c>
      <c r="F40" s="86">
        <f t="shared" si="19"/>
        <v>574.70000000000005</v>
      </c>
      <c r="G40" s="86">
        <f t="shared" si="19"/>
        <v>1142.0999999999999</v>
      </c>
      <c r="H40" s="86">
        <f t="shared" si="19"/>
        <v>1163</v>
      </c>
      <c r="I40" s="86">
        <f t="shared" si="19"/>
        <v>1173</v>
      </c>
      <c r="J40" s="86">
        <f t="shared" si="19"/>
        <v>1184</v>
      </c>
      <c r="K40" s="17"/>
    </row>
    <row r="41" spans="1:11" ht="18.75" customHeight="1" thickBot="1">
      <c r="A41" s="244"/>
      <c r="B41" s="247"/>
      <c r="C41" s="87" t="s">
        <v>9</v>
      </c>
      <c r="D41" s="88">
        <f t="shared" si="18"/>
        <v>0</v>
      </c>
      <c r="E41" s="143">
        <f>E46+E51</f>
        <v>0</v>
      </c>
      <c r="F41" s="88">
        <f t="shared" si="19"/>
        <v>0</v>
      </c>
      <c r="G41" s="88">
        <f t="shared" si="19"/>
        <v>0</v>
      </c>
      <c r="H41" s="88">
        <f t="shared" si="19"/>
        <v>0</v>
      </c>
      <c r="I41" s="88">
        <f t="shared" si="19"/>
        <v>0</v>
      </c>
      <c r="J41" s="88">
        <f t="shared" si="19"/>
        <v>0</v>
      </c>
      <c r="K41" s="17"/>
    </row>
    <row r="42" spans="1:11">
      <c r="A42" s="230" t="s">
        <v>14</v>
      </c>
      <c r="B42" s="230" t="s">
        <v>31</v>
      </c>
      <c r="C42" s="80" t="s">
        <v>8</v>
      </c>
      <c r="D42" s="73">
        <f>E42+F42+G42+H42+I42+J42</f>
        <v>5692.8</v>
      </c>
      <c r="E42" s="139">
        <f>E43+E44+E45+E46</f>
        <v>508.6</v>
      </c>
      <c r="F42" s="74">
        <f t="shared" ref="F42:J42" si="20">F43+F44+F45+F46</f>
        <v>568.1</v>
      </c>
      <c r="G42" s="74">
        <f t="shared" si="20"/>
        <v>1135.0999999999999</v>
      </c>
      <c r="H42" s="74">
        <f t="shared" si="20"/>
        <v>1148</v>
      </c>
      <c r="I42" s="74">
        <f t="shared" si="20"/>
        <v>1161</v>
      </c>
      <c r="J42" s="74">
        <f t="shared" si="20"/>
        <v>1172</v>
      </c>
      <c r="K42" s="17"/>
    </row>
    <row r="43" spans="1:11" ht="21" customHeight="1">
      <c r="A43" s="230"/>
      <c r="B43" s="239"/>
      <c r="C43" s="75" t="s">
        <v>1</v>
      </c>
      <c r="D43" s="73">
        <f t="shared" ref="D43:D46" si="21">E43+F43+G43+H43+I43+J43</f>
        <v>0</v>
      </c>
      <c r="E43" s="138">
        <v>0</v>
      </c>
      <c r="F43" s="76">
        <v>0</v>
      </c>
      <c r="G43" s="76">
        <v>0</v>
      </c>
      <c r="H43" s="76">
        <v>0</v>
      </c>
      <c r="I43" s="76">
        <v>0</v>
      </c>
      <c r="J43" s="76">
        <v>0</v>
      </c>
      <c r="K43" s="17"/>
    </row>
    <row r="44" spans="1:11" ht="19.5" customHeight="1">
      <c r="A44" s="230"/>
      <c r="B44" s="239"/>
      <c r="C44" s="75" t="s">
        <v>2</v>
      </c>
      <c r="D44" s="73">
        <f t="shared" si="21"/>
        <v>0</v>
      </c>
      <c r="E44" s="138">
        <v>0</v>
      </c>
      <c r="F44" s="76">
        <v>0</v>
      </c>
      <c r="G44" s="76">
        <v>0</v>
      </c>
      <c r="H44" s="76">
        <v>0</v>
      </c>
      <c r="I44" s="76">
        <v>0</v>
      </c>
      <c r="J44" s="76">
        <v>0</v>
      </c>
      <c r="K44" s="17"/>
    </row>
    <row r="45" spans="1:11" ht="22.5" customHeight="1">
      <c r="A45" s="230"/>
      <c r="B45" s="239"/>
      <c r="C45" s="75" t="s">
        <v>3</v>
      </c>
      <c r="D45" s="73">
        <f t="shared" si="21"/>
        <v>5692.8</v>
      </c>
      <c r="E45" s="138">
        <v>508.6</v>
      </c>
      <c r="F45" s="76">
        <v>568.1</v>
      </c>
      <c r="G45" s="138">
        <v>1135.0999999999999</v>
      </c>
      <c r="H45" s="76">
        <v>1148</v>
      </c>
      <c r="I45" s="76">
        <v>1161</v>
      </c>
      <c r="J45" s="76">
        <v>1172</v>
      </c>
      <c r="K45" s="17"/>
    </row>
    <row r="46" spans="1:11" ht="25.5" customHeight="1" thickBot="1">
      <c r="A46" s="231"/>
      <c r="B46" s="240"/>
      <c r="C46" s="77" t="s">
        <v>9</v>
      </c>
      <c r="D46" s="78">
        <f t="shared" si="21"/>
        <v>0</v>
      </c>
      <c r="E46" s="140">
        <v>0</v>
      </c>
      <c r="F46" s="79">
        <v>0</v>
      </c>
      <c r="G46" s="79">
        <v>0</v>
      </c>
      <c r="H46" s="79">
        <v>0</v>
      </c>
      <c r="I46" s="79">
        <v>0</v>
      </c>
      <c r="J46" s="79">
        <v>0</v>
      </c>
      <c r="K46" s="17"/>
    </row>
    <row r="47" spans="1:11">
      <c r="A47" s="229" t="s">
        <v>15</v>
      </c>
      <c r="B47" s="229" t="s">
        <v>29</v>
      </c>
      <c r="C47" s="81" t="s">
        <v>8</v>
      </c>
      <c r="D47" s="73">
        <f>E47+F47+G47+H47+I47+J47</f>
        <v>73.3</v>
      </c>
      <c r="E47" s="139">
        <f>E48+E49+E50+E51</f>
        <v>20.7</v>
      </c>
      <c r="F47" s="74">
        <f t="shared" ref="F47:J47" si="22">F48+F49+F50+F51</f>
        <v>6.6</v>
      </c>
      <c r="G47" s="74">
        <f t="shared" si="22"/>
        <v>7</v>
      </c>
      <c r="H47" s="74">
        <f t="shared" si="22"/>
        <v>15</v>
      </c>
      <c r="I47" s="74">
        <f t="shared" si="22"/>
        <v>12</v>
      </c>
      <c r="J47" s="74">
        <f t="shared" si="22"/>
        <v>12</v>
      </c>
      <c r="K47" s="17"/>
    </row>
    <row r="48" spans="1:11" ht="21" customHeight="1">
      <c r="A48" s="230"/>
      <c r="B48" s="230"/>
      <c r="C48" s="75" t="s">
        <v>1</v>
      </c>
      <c r="D48" s="73">
        <f t="shared" ref="D48:D51" si="23">E48+F48+G48+H48+I48+J48</f>
        <v>0</v>
      </c>
      <c r="E48" s="138">
        <v>0</v>
      </c>
      <c r="F48" s="76">
        <v>0</v>
      </c>
      <c r="G48" s="76">
        <v>0</v>
      </c>
      <c r="H48" s="76">
        <v>0</v>
      </c>
      <c r="I48" s="76">
        <v>0</v>
      </c>
      <c r="J48" s="76">
        <v>0</v>
      </c>
      <c r="K48" s="17"/>
    </row>
    <row r="49" spans="1:11" ht="27" customHeight="1">
      <c r="A49" s="230"/>
      <c r="B49" s="230"/>
      <c r="C49" s="75" t="s">
        <v>2</v>
      </c>
      <c r="D49" s="73">
        <f t="shared" si="23"/>
        <v>0</v>
      </c>
      <c r="E49" s="138">
        <v>0</v>
      </c>
      <c r="F49" s="76">
        <v>0</v>
      </c>
      <c r="G49" s="76">
        <v>0</v>
      </c>
      <c r="H49" s="76">
        <v>0</v>
      </c>
      <c r="I49" s="76">
        <v>0</v>
      </c>
      <c r="J49" s="76">
        <v>0</v>
      </c>
      <c r="K49" s="17"/>
    </row>
    <row r="50" spans="1:11" ht="24" customHeight="1">
      <c r="A50" s="230"/>
      <c r="B50" s="230"/>
      <c r="C50" s="75" t="s">
        <v>3</v>
      </c>
      <c r="D50" s="73">
        <f t="shared" si="23"/>
        <v>73.3</v>
      </c>
      <c r="E50" s="138">
        <v>20.7</v>
      </c>
      <c r="F50" s="76">
        <v>6.6</v>
      </c>
      <c r="G50" s="76">
        <v>7</v>
      </c>
      <c r="H50" s="76">
        <v>15</v>
      </c>
      <c r="I50" s="76">
        <v>12</v>
      </c>
      <c r="J50" s="76">
        <v>12</v>
      </c>
      <c r="K50" s="17"/>
    </row>
    <row r="51" spans="1:11" ht="21" customHeight="1" thickBot="1">
      <c r="A51" s="231"/>
      <c r="B51" s="231"/>
      <c r="C51" s="77" t="s">
        <v>9</v>
      </c>
      <c r="D51" s="78">
        <f t="shared" si="23"/>
        <v>0</v>
      </c>
      <c r="E51" s="140">
        <v>0</v>
      </c>
      <c r="F51" s="79">
        <v>0</v>
      </c>
      <c r="G51" s="79">
        <v>0</v>
      </c>
      <c r="H51" s="79">
        <v>0</v>
      </c>
      <c r="I51" s="79">
        <v>0</v>
      </c>
      <c r="J51" s="79">
        <v>0</v>
      </c>
      <c r="K51" s="17"/>
    </row>
    <row r="52" spans="1:11" ht="30" customHeight="1">
      <c r="A52" s="232" t="s">
        <v>21</v>
      </c>
      <c r="B52" s="238" t="s">
        <v>32</v>
      </c>
      <c r="C52" s="66" t="s">
        <v>8</v>
      </c>
      <c r="D52" s="84">
        <f>E52+F52+G52+H52+I52+J52</f>
        <v>95608.7</v>
      </c>
      <c r="E52" s="141">
        <f>E53+E54+E55+E56</f>
        <v>11430.199999999999</v>
      </c>
      <c r="F52" s="84">
        <f t="shared" ref="F52:J52" si="24">F53+F54+F55+F56</f>
        <v>11241.4</v>
      </c>
      <c r="G52" s="84">
        <f t="shared" si="24"/>
        <v>13338.1</v>
      </c>
      <c r="H52" s="84">
        <f t="shared" si="24"/>
        <v>19465</v>
      </c>
      <c r="I52" s="84">
        <f t="shared" si="24"/>
        <v>19899</v>
      </c>
      <c r="J52" s="84">
        <f t="shared" si="24"/>
        <v>20235</v>
      </c>
      <c r="K52" s="17"/>
    </row>
    <row r="53" spans="1:11" ht="23.25" customHeight="1">
      <c r="A53" s="233"/>
      <c r="B53" s="236"/>
      <c r="C53" s="89" t="s">
        <v>1</v>
      </c>
      <c r="D53" s="84">
        <f t="shared" ref="D53:D56" si="25">E53+F53+G53+H53+I53+J53</f>
        <v>0</v>
      </c>
      <c r="E53" s="142">
        <f>E58+E63</f>
        <v>0</v>
      </c>
      <c r="F53" s="86">
        <f t="shared" ref="F53:J53" si="26">F58+F63</f>
        <v>0</v>
      </c>
      <c r="G53" s="86">
        <f t="shared" si="26"/>
        <v>0</v>
      </c>
      <c r="H53" s="86">
        <f t="shared" si="26"/>
        <v>0</v>
      </c>
      <c r="I53" s="86">
        <f t="shared" si="26"/>
        <v>0</v>
      </c>
      <c r="J53" s="86">
        <f t="shared" si="26"/>
        <v>0</v>
      </c>
      <c r="K53" s="17"/>
    </row>
    <row r="54" spans="1:11" ht="20.25" customHeight="1">
      <c r="A54" s="233"/>
      <c r="B54" s="236"/>
      <c r="C54" s="89" t="s">
        <v>2</v>
      </c>
      <c r="D54" s="84">
        <f t="shared" si="25"/>
        <v>0</v>
      </c>
      <c r="E54" s="142">
        <f t="shared" ref="E54:J56" si="27">E59+E64</f>
        <v>0</v>
      </c>
      <c r="F54" s="86">
        <f t="shared" si="27"/>
        <v>0</v>
      </c>
      <c r="G54" s="86">
        <f t="shared" si="27"/>
        <v>0</v>
      </c>
      <c r="H54" s="86">
        <f t="shared" si="27"/>
        <v>0</v>
      </c>
      <c r="I54" s="86">
        <f t="shared" si="27"/>
        <v>0</v>
      </c>
      <c r="J54" s="86">
        <f t="shared" si="27"/>
        <v>0</v>
      </c>
      <c r="K54" s="17"/>
    </row>
    <row r="55" spans="1:11" ht="23.25" customHeight="1">
      <c r="A55" s="233"/>
      <c r="B55" s="236"/>
      <c r="C55" s="89" t="s">
        <v>3</v>
      </c>
      <c r="D55" s="84">
        <f t="shared" si="25"/>
        <v>95608.7</v>
      </c>
      <c r="E55" s="142">
        <f t="shared" si="27"/>
        <v>11430.199999999999</v>
      </c>
      <c r="F55" s="86">
        <f t="shared" si="27"/>
        <v>11241.4</v>
      </c>
      <c r="G55" s="86">
        <f t="shared" si="27"/>
        <v>13338.1</v>
      </c>
      <c r="H55" s="86">
        <f t="shared" si="27"/>
        <v>19465</v>
      </c>
      <c r="I55" s="86">
        <f t="shared" si="27"/>
        <v>19899</v>
      </c>
      <c r="J55" s="86">
        <f t="shared" si="27"/>
        <v>20235</v>
      </c>
      <c r="K55" s="17"/>
    </row>
    <row r="56" spans="1:11" ht="24.75" customHeight="1" thickBot="1">
      <c r="A56" s="234"/>
      <c r="B56" s="237"/>
      <c r="C56" s="71" t="s">
        <v>9</v>
      </c>
      <c r="D56" s="179">
        <f t="shared" si="25"/>
        <v>0</v>
      </c>
      <c r="E56" s="143">
        <f t="shared" si="27"/>
        <v>0</v>
      </c>
      <c r="F56" s="88">
        <f t="shared" si="27"/>
        <v>0</v>
      </c>
      <c r="G56" s="88">
        <f t="shared" si="27"/>
        <v>0</v>
      </c>
      <c r="H56" s="88">
        <f t="shared" si="27"/>
        <v>0</v>
      </c>
      <c r="I56" s="88">
        <f t="shared" si="27"/>
        <v>0</v>
      </c>
      <c r="J56" s="88">
        <f t="shared" si="27"/>
        <v>0</v>
      </c>
      <c r="K56" s="17"/>
    </row>
    <row r="57" spans="1:11">
      <c r="A57" s="223" t="s">
        <v>14</v>
      </c>
      <c r="B57" s="229" t="s">
        <v>33</v>
      </c>
      <c r="C57" s="80" t="s">
        <v>8</v>
      </c>
      <c r="D57" s="73">
        <f>E57+F57+G57+H57+I57+J57</f>
        <v>88237.6</v>
      </c>
      <c r="E57" s="139">
        <f>E58+E59+E60+E61</f>
        <v>10750.9</v>
      </c>
      <c r="F57" s="74">
        <f t="shared" ref="F57:J57" si="28">F58+F59+F60+F61</f>
        <v>10027.1</v>
      </c>
      <c r="G57" s="139">
        <f t="shared" si="28"/>
        <v>12349.6</v>
      </c>
      <c r="H57" s="74">
        <f t="shared" si="28"/>
        <v>18190</v>
      </c>
      <c r="I57" s="74">
        <f t="shared" si="28"/>
        <v>18367</v>
      </c>
      <c r="J57" s="74">
        <f t="shared" si="28"/>
        <v>18553</v>
      </c>
      <c r="K57" s="17"/>
    </row>
    <row r="58" spans="1:11">
      <c r="A58" s="224"/>
      <c r="B58" s="230"/>
      <c r="C58" s="75" t="s">
        <v>1</v>
      </c>
      <c r="D58" s="73">
        <f t="shared" ref="D58:D61" si="29">E58+F58+G58+H58+I58+J58</f>
        <v>0</v>
      </c>
      <c r="E58" s="138">
        <v>0</v>
      </c>
      <c r="F58" s="76">
        <v>0</v>
      </c>
      <c r="G58" s="76">
        <v>0</v>
      </c>
      <c r="H58" s="76">
        <v>0</v>
      </c>
      <c r="I58" s="76">
        <v>0</v>
      </c>
      <c r="J58" s="76">
        <v>0</v>
      </c>
      <c r="K58" s="17"/>
    </row>
    <row r="59" spans="1:11" ht="21" customHeight="1">
      <c r="A59" s="224"/>
      <c r="B59" s="230"/>
      <c r="C59" s="75" t="s">
        <v>2</v>
      </c>
      <c r="D59" s="73">
        <f t="shared" si="29"/>
        <v>0</v>
      </c>
      <c r="E59" s="138">
        <v>0</v>
      </c>
      <c r="F59" s="76">
        <v>0</v>
      </c>
      <c r="G59" s="76">
        <v>0</v>
      </c>
      <c r="H59" s="76">
        <v>0</v>
      </c>
      <c r="I59" s="76">
        <v>0</v>
      </c>
      <c r="J59" s="76">
        <v>0</v>
      </c>
      <c r="K59" s="17"/>
    </row>
    <row r="60" spans="1:11" ht="22.5" customHeight="1">
      <c r="A60" s="224"/>
      <c r="B60" s="230"/>
      <c r="C60" s="75" t="s">
        <v>3</v>
      </c>
      <c r="D60" s="73">
        <f t="shared" si="29"/>
        <v>88237.6</v>
      </c>
      <c r="E60" s="138">
        <v>10750.9</v>
      </c>
      <c r="F60" s="76">
        <v>10027.1</v>
      </c>
      <c r="G60" s="138">
        <v>12349.6</v>
      </c>
      <c r="H60" s="76">
        <v>18190</v>
      </c>
      <c r="I60" s="76">
        <v>18367</v>
      </c>
      <c r="J60" s="76">
        <v>18553</v>
      </c>
      <c r="K60" s="17"/>
    </row>
    <row r="61" spans="1:11" ht="15.75" thickBot="1">
      <c r="A61" s="225"/>
      <c r="B61" s="231"/>
      <c r="C61" s="77" t="s">
        <v>9</v>
      </c>
      <c r="D61" s="78">
        <f t="shared" si="29"/>
        <v>0</v>
      </c>
      <c r="E61" s="140">
        <v>0</v>
      </c>
      <c r="F61" s="79">
        <v>0</v>
      </c>
      <c r="G61" s="140">
        <v>0</v>
      </c>
      <c r="H61" s="79">
        <v>0</v>
      </c>
      <c r="I61" s="79">
        <v>0</v>
      </c>
      <c r="J61" s="79">
        <v>0</v>
      </c>
      <c r="K61" s="17"/>
    </row>
    <row r="62" spans="1:11">
      <c r="A62" s="223" t="s">
        <v>15</v>
      </c>
      <c r="B62" s="229" t="s">
        <v>34</v>
      </c>
      <c r="C62" s="81" t="s">
        <v>8</v>
      </c>
      <c r="D62" s="73">
        <f>E62+F62+G62+H62+I62+J62</f>
        <v>7371.1</v>
      </c>
      <c r="E62" s="139">
        <f>E63+E64+E65+E66</f>
        <v>679.3</v>
      </c>
      <c r="F62" s="74">
        <f t="shared" ref="F62:J62" si="30">F63+F64+F65+F66</f>
        <v>1214.3</v>
      </c>
      <c r="G62" s="139">
        <f t="shared" si="30"/>
        <v>988.5</v>
      </c>
      <c r="H62" s="74">
        <f t="shared" si="30"/>
        <v>1275</v>
      </c>
      <c r="I62" s="74">
        <f t="shared" si="30"/>
        <v>1532</v>
      </c>
      <c r="J62" s="74">
        <f t="shared" si="30"/>
        <v>1682</v>
      </c>
      <c r="K62" s="17"/>
    </row>
    <row r="63" spans="1:11">
      <c r="A63" s="224"/>
      <c r="B63" s="230"/>
      <c r="C63" s="75" t="s">
        <v>1</v>
      </c>
      <c r="D63" s="73">
        <f t="shared" ref="D63:D66" si="31">E63+F63+G63+H63+I63+J63</f>
        <v>0</v>
      </c>
      <c r="E63" s="138">
        <v>0</v>
      </c>
      <c r="F63" s="76">
        <v>0</v>
      </c>
      <c r="G63" s="138">
        <v>0</v>
      </c>
      <c r="H63" s="76">
        <v>0</v>
      </c>
      <c r="I63" s="76">
        <v>0</v>
      </c>
      <c r="J63" s="76">
        <v>0</v>
      </c>
      <c r="K63" s="17"/>
    </row>
    <row r="64" spans="1:11" ht="18" customHeight="1">
      <c r="A64" s="224"/>
      <c r="B64" s="230"/>
      <c r="C64" s="75" t="s">
        <v>2</v>
      </c>
      <c r="D64" s="73">
        <f t="shared" si="31"/>
        <v>0</v>
      </c>
      <c r="E64" s="138">
        <v>0</v>
      </c>
      <c r="F64" s="76">
        <v>0</v>
      </c>
      <c r="G64" s="138">
        <v>0</v>
      </c>
      <c r="H64" s="76">
        <v>0</v>
      </c>
      <c r="I64" s="76">
        <v>0</v>
      </c>
      <c r="J64" s="76">
        <v>0</v>
      </c>
      <c r="K64" s="17"/>
    </row>
    <row r="65" spans="1:11" ht="18.75" customHeight="1">
      <c r="A65" s="224"/>
      <c r="B65" s="230"/>
      <c r="C65" s="75" t="s">
        <v>3</v>
      </c>
      <c r="D65" s="73">
        <f t="shared" si="31"/>
        <v>7371.1</v>
      </c>
      <c r="E65" s="138">
        <v>679.3</v>
      </c>
      <c r="F65" s="76">
        <v>1214.3</v>
      </c>
      <c r="G65" s="138">
        <v>988.5</v>
      </c>
      <c r="H65" s="76">
        <v>1275</v>
      </c>
      <c r="I65" s="76">
        <v>1532</v>
      </c>
      <c r="J65" s="76">
        <v>1682</v>
      </c>
      <c r="K65" s="17"/>
    </row>
    <row r="66" spans="1:11" ht="15.75" thickBot="1">
      <c r="A66" s="225"/>
      <c r="B66" s="231"/>
      <c r="C66" s="77" t="s">
        <v>9</v>
      </c>
      <c r="D66" s="78">
        <f t="shared" si="31"/>
        <v>0</v>
      </c>
      <c r="E66" s="140">
        <v>0</v>
      </c>
      <c r="F66" s="79">
        <v>0</v>
      </c>
      <c r="G66" s="79">
        <v>0</v>
      </c>
      <c r="H66" s="79">
        <v>0</v>
      </c>
      <c r="I66" s="79">
        <v>0</v>
      </c>
      <c r="J66" s="79">
        <v>0</v>
      </c>
      <c r="K66" s="17"/>
    </row>
    <row r="67" spans="1:11">
      <c r="A67" s="232" t="s">
        <v>48</v>
      </c>
      <c r="B67" s="235" t="s">
        <v>44</v>
      </c>
      <c r="C67" s="69" t="s">
        <v>8</v>
      </c>
      <c r="D67" s="154">
        <f>E67+F67+G67+H67+I67+J67</f>
        <v>250.8</v>
      </c>
      <c r="E67" s="155">
        <f>E68+E69+E70+E71</f>
        <v>0</v>
      </c>
      <c r="F67" s="69">
        <f t="shared" ref="F67:J67" si="32">F68+F69+F70+F71</f>
        <v>36.700000000000003</v>
      </c>
      <c r="G67" s="69">
        <f t="shared" si="32"/>
        <v>14.1</v>
      </c>
      <c r="H67" s="69">
        <f t="shared" si="32"/>
        <v>100</v>
      </c>
      <c r="I67" s="69">
        <f t="shared" si="32"/>
        <v>50</v>
      </c>
      <c r="J67" s="69">
        <f t="shared" si="32"/>
        <v>50</v>
      </c>
      <c r="K67" s="17"/>
    </row>
    <row r="68" spans="1:11">
      <c r="A68" s="233"/>
      <c r="B68" s="236"/>
      <c r="C68" s="89" t="s">
        <v>1</v>
      </c>
      <c r="D68" s="92">
        <f t="shared" ref="D68:D71" si="33">E68+F68+G68+H68+I68+J68</f>
        <v>0</v>
      </c>
      <c r="E68" s="144">
        <f>E73+E78</f>
        <v>0</v>
      </c>
      <c r="F68" s="89">
        <f t="shared" ref="F68:J68" si="34">F73+F78</f>
        <v>0</v>
      </c>
      <c r="G68" s="89">
        <f t="shared" si="34"/>
        <v>0</v>
      </c>
      <c r="H68" s="89">
        <f t="shared" si="34"/>
        <v>0</v>
      </c>
      <c r="I68" s="89">
        <f t="shared" si="34"/>
        <v>0</v>
      </c>
      <c r="J68" s="89">
        <f t="shared" si="34"/>
        <v>0</v>
      </c>
      <c r="K68" s="17"/>
    </row>
    <row r="69" spans="1:11">
      <c r="A69" s="233"/>
      <c r="B69" s="236"/>
      <c r="C69" s="89" t="s">
        <v>2</v>
      </c>
      <c r="D69" s="92">
        <f t="shared" si="33"/>
        <v>0</v>
      </c>
      <c r="E69" s="144">
        <f>E74+E79</f>
        <v>0</v>
      </c>
      <c r="F69" s="89">
        <f t="shared" ref="F69:J69" si="35">F74+F79</f>
        <v>0</v>
      </c>
      <c r="G69" s="89">
        <f t="shared" si="35"/>
        <v>0</v>
      </c>
      <c r="H69" s="89">
        <f t="shared" si="35"/>
        <v>0</v>
      </c>
      <c r="I69" s="89">
        <f t="shared" si="35"/>
        <v>0</v>
      </c>
      <c r="J69" s="89">
        <f t="shared" si="35"/>
        <v>0</v>
      </c>
      <c r="K69" s="17"/>
    </row>
    <row r="70" spans="1:11">
      <c r="A70" s="233"/>
      <c r="B70" s="236"/>
      <c r="C70" s="89" t="s">
        <v>3</v>
      </c>
      <c r="D70" s="92">
        <f t="shared" si="33"/>
        <v>250.8</v>
      </c>
      <c r="E70" s="144">
        <f>E75+E80</f>
        <v>0</v>
      </c>
      <c r="F70" s="89">
        <f t="shared" ref="F70:J70" si="36">F75+F80</f>
        <v>36.700000000000003</v>
      </c>
      <c r="G70" s="89">
        <f t="shared" si="36"/>
        <v>14.1</v>
      </c>
      <c r="H70" s="89">
        <f t="shared" si="36"/>
        <v>100</v>
      </c>
      <c r="I70" s="89">
        <f t="shared" si="36"/>
        <v>50</v>
      </c>
      <c r="J70" s="89">
        <f t="shared" si="36"/>
        <v>50</v>
      </c>
      <c r="K70" s="17"/>
    </row>
    <row r="71" spans="1:11" ht="15.75" thickBot="1">
      <c r="A71" s="234"/>
      <c r="B71" s="237"/>
      <c r="C71" s="71" t="s">
        <v>9</v>
      </c>
      <c r="D71" s="175">
        <f t="shared" si="33"/>
        <v>0</v>
      </c>
      <c r="E71" s="176">
        <f>E76+E81</f>
        <v>0</v>
      </c>
      <c r="F71" s="71">
        <f t="shared" ref="F71:J71" si="37">F76+F81</f>
        <v>0</v>
      </c>
      <c r="G71" s="71">
        <f t="shared" si="37"/>
        <v>0</v>
      </c>
      <c r="H71" s="71">
        <f t="shared" si="37"/>
        <v>0</v>
      </c>
      <c r="I71" s="71">
        <f t="shared" si="37"/>
        <v>0</v>
      </c>
      <c r="J71" s="71">
        <f t="shared" si="37"/>
        <v>0</v>
      </c>
      <c r="K71" s="17"/>
    </row>
    <row r="72" spans="1:11">
      <c r="A72" s="223" t="s">
        <v>14</v>
      </c>
      <c r="B72" s="226" t="s">
        <v>49</v>
      </c>
      <c r="C72" s="80" t="s">
        <v>8</v>
      </c>
      <c r="D72" s="93">
        <f>E72+F72+J72</f>
        <v>86.7</v>
      </c>
      <c r="E72" s="145">
        <f>E73+E74+E75+E76</f>
        <v>0</v>
      </c>
      <c r="F72" s="94">
        <f t="shared" ref="F72:J72" si="38">F73+F74+F75+F76</f>
        <v>36.700000000000003</v>
      </c>
      <c r="G72" s="94">
        <f t="shared" si="38"/>
        <v>14.1</v>
      </c>
      <c r="H72" s="94">
        <f t="shared" si="38"/>
        <v>100</v>
      </c>
      <c r="I72" s="94">
        <f t="shared" si="38"/>
        <v>50</v>
      </c>
      <c r="J72" s="94">
        <f t="shared" si="38"/>
        <v>50</v>
      </c>
      <c r="K72" s="17"/>
    </row>
    <row r="73" spans="1:11">
      <c r="A73" s="224"/>
      <c r="B73" s="227"/>
      <c r="C73" s="75" t="s">
        <v>1</v>
      </c>
      <c r="D73" s="93">
        <f t="shared" ref="D73:D76" si="39">E73+F73+J73</f>
        <v>0</v>
      </c>
      <c r="E73" s="146">
        <v>0</v>
      </c>
      <c r="F73" s="75">
        <v>0</v>
      </c>
      <c r="G73" s="75">
        <v>0</v>
      </c>
      <c r="H73" s="75">
        <v>0</v>
      </c>
      <c r="I73" s="75">
        <v>0</v>
      </c>
      <c r="J73" s="75">
        <v>0</v>
      </c>
      <c r="K73" s="17"/>
    </row>
    <row r="74" spans="1:11">
      <c r="A74" s="224"/>
      <c r="B74" s="227"/>
      <c r="C74" s="75" t="s">
        <v>2</v>
      </c>
      <c r="D74" s="93">
        <f t="shared" si="39"/>
        <v>0</v>
      </c>
      <c r="E74" s="146">
        <v>0</v>
      </c>
      <c r="F74" s="75">
        <v>0</v>
      </c>
      <c r="G74" s="75">
        <v>0</v>
      </c>
      <c r="H74" s="75">
        <v>0</v>
      </c>
      <c r="I74" s="75">
        <v>0</v>
      </c>
      <c r="J74" s="75">
        <v>0</v>
      </c>
      <c r="K74" s="17"/>
    </row>
    <row r="75" spans="1:11">
      <c r="A75" s="224"/>
      <c r="B75" s="227"/>
      <c r="C75" s="75" t="s">
        <v>3</v>
      </c>
      <c r="D75" s="93">
        <f t="shared" si="39"/>
        <v>86.7</v>
      </c>
      <c r="E75" s="146">
        <v>0</v>
      </c>
      <c r="F75" s="75">
        <v>36.700000000000003</v>
      </c>
      <c r="G75" s="146">
        <v>14.1</v>
      </c>
      <c r="H75" s="75">
        <v>100</v>
      </c>
      <c r="I75" s="75">
        <v>50</v>
      </c>
      <c r="J75" s="75">
        <v>50</v>
      </c>
      <c r="K75" s="17"/>
    </row>
    <row r="76" spans="1:11" ht="15.75" thickBot="1">
      <c r="A76" s="225"/>
      <c r="B76" s="228"/>
      <c r="C76" s="77" t="s">
        <v>9</v>
      </c>
      <c r="D76" s="177">
        <f t="shared" si="39"/>
        <v>0</v>
      </c>
      <c r="E76" s="178">
        <v>0</v>
      </c>
      <c r="F76" s="77">
        <v>0</v>
      </c>
      <c r="G76" s="77">
        <v>0</v>
      </c>
      <c r="H76" s="77">
        <v>0</v>
      </c>
      <c r="I76" s="77">
        <v>0</v>
      </c>
      <c r="J76" s="77">
        <v>0</v>
      </c>
      <c r="K76" s="17"/>
    </row>
    <row r="77" spans="1:11" ht="22.5" customHeight="1">
      <c r="A77" s="223" t="s">
        <v>15</v>
      </c>
      <c r="B77" s="226" t="s">
        <v>50</v>
      </c>
      <c r="C77" s="80" t="s">
        <v>8</v>
      </c>
      <c r="D77" s="93">
        <f>E77+F77+H77+J77</f>
        <v>0</v>
      </c>
      <c r="E77" s="145">
        <f>E78+E81</f>
        <v>0</v>
      </c>
      <c r="F77" s="94">
        <f t="shared" ref="F77:J77" si="40">F78+F81</f>
        <v>0</v>
      </c>
      <c r="G77" s="94">
        <f t="shared" si="40"/>
        <v>0</v>
      </c>
      <c r="H77" s="94">
        <f t="shared" si="40"/>
        <v>0</v>
      </c>
      <c r="I77" s="94">
        <f t="shared" si="40"/>
        <v>0</v>
      </c>
      <c r="J77" s="94">
        <f t="shared" si="40"/>
        <v>0</v>
      </c>
      <c r="K77" s="17"/>
    </row>
    <row r="78" spans="1:11">
      <c r="A78" s="224"/>
      <c r="B78" s="227"/>
      <c r="C78" s="75" t="s">
        <v>1</v>
      </c>
      <c r="D78" s="93">
        <f t="shared" ref="D78:D81" si="41">E78+F78+H78+J78</f>
        <v>0</v>
      </c>
      <c r="E78" s="146">
        <v>0</v>
      </c>
      <c r="F78" s="75">
        <v>0</v>
      </c>
      <c r="G78" s="75">
        <v>0</v>
      </c>
      <c r="H78" s="75">
        <v>0</v>
      </c>
      <c r="I78" s="75">
        <v>0</v>
      </c>
      <c r="J78" s="75">
        <v>0</v>
      </c>
      <c r="K78" s="17"/>
    </row>
    <row r="79" spans="1:11">
      <c r="A79" s="224"/>
      <c r="B79" s="227"/>
      <c r="C79" s="75" t="s">
        <v>2</v>
      </c>
      <c r="D79" s="93">
        <f t="shared" si="41"/>
        <v>0</v>
      </c>
      <c r="E79" s="146">
        <v>0</v>
      </c>
      <c r="F79" s="75">
        <v>0</v>
      </c>
      <c r="G79" s="75">
        <v>0</v>
      </c>
      <c r="H79" s="75">
        <v>0</v>
      </c>
      <c r="I79" s="75">
        <v>0</v>
      </c>
      <c r="J79" s="75">
        <v>0</v>
      </c>
      <c r="K79" s="17"/>
    </row>
    <row r="80" spans="1:11">
      <c r="A80" s="224"/>
      <c r="B80" s="227"/>
      <c r="C80" s="75" t="s">
        <v>3</v>
      </c>
      <c r="D80" s="93">
        <f t="shared" si="41"/>
        <v>0</v>
      </c>
      <c r="E80" s="146">
        <v>0</v>
      </c>
      <c r="F80" s="75">
        <v>0</v>
      </c>
      <c r="G80" s="75">
        <v>0</v>
      </c>
      <c r="H80" s="75">
        <v>0</v>
      </c>
      <c r="I80" s="75">
        <v>0</v>
      </c>
      <c r="J80" s="75">
        <v>0</v>
      </c>
      <c r="K80" s="17"/>
    </row>
    <row r="81" spans="1:11" ht="15.75" thickBot="1">
      <c r="A81" s="225"/>
      <c r="B81" s="228"/>
      <c r="C81" s="77" t="s">
        <v>9</v>
      </c>
      <c r="D81" s="177">
        <f t="shared" si="41"/>
        <v>0</v>
      </c>
      <c r="E81" s="178">
        <v>0</v>
      </c>
      <c r="F81" s="77">
        <v>0</v>
      </c>
      <c r="G81" s="77">
        <v>0</v>
      </c>
      <c r="H81" s="77">
        <v>0</v>
      </c>
      <c r="I81" s="77">
        <v>0</v>
      </c>
      <c r="J81" s="77">
        <v>0</v>
      </c>
      <c r="K81" s="17"/>
    </row>
    <row r="82" spans="1:11">
      <c r="A82" s="26"/>
      <c r="B82" s="26"/>
      <c r="C82" s="26"/>
      <c r="D82" s="26"/>
      <c r="E82" s="26"/>
      <c r="F82" s="26"/>
      <c r="G82" s="26"/>
      <c r="H82" s="26"/>
      <c r="I82" s="26"/>
      <c r="J82" s="26"/>
    </row>
    <row r="83" spans="1:11">
      <c r="A83" s="26"/>
      <c r="B83" s="26"/>
      <c r="C83" s="26"/>
      <c r="D83" s="26"/>
      <c r="E83" s="26"/>
      <c r="F83" s="26"/>
      <c r="G83" s="26"/>
      <c r="H83" s="26"/>
      <c r="I83" s="26"/>
      <c r="J83" s="26"/>
    </row>
  </sheetData>
  <mergeCells count="37">
    <mergeCell ref="H1:J1"/>
    <mergeCell ref="A2:J2"/>
    <mergeCell ref="A7:A11"/>
    <mergeCell ref="B7:B11"/>
    <mergeCell ref="A12:A16"/>
    <mergeCell ref="B12:B16"/>
    <mergeCell ref="A47:A51"/>
    <mergeCell ref="B47:B51"/>
    <mergeCell ref="B27:B31"/>
    <mergeCell ref="A32:A36"/>
    <mergeCell ref="B32:B36"/>
    <mergeCell ref="A52:A56"/>
    <mergeCell ref="B52:B56"/>
    <mergeCell ref="A42:A46"/>
    <mergeCell ref="B42:B46"/>
    <mergeCell ref="A3:J3"/>
    <mergeCell ref="A4:A5"/>
    <mergeCell ref="B4:B5"/>
    <mergeCell ref="C4:C5"/>
    <mergeCell ref="D4:J4"/>
    <mergeCell ref="A37:A41"/>
    <mergeCell ref="B37:B41"/>
    <mergeCell ref="A17:A21"/>
    <mergeCell ref="B17:B21"/>
    <mergeCell ref="A22:A26"/>
    <mergeCell ref="B22:B26"/>
    <mergeCell ref="A27:A31"/>
    <mergeCell ref="A72:A76"/>
    <mergeCell ref="B72:B76"/>
    <mergeCell ref="A77:A81"/>
    <mergeCell ref="B77:B81"/>
    <mergeCell ref="A57:A61"/>
    <mergeCell ref="B57:B61"/>
    <mergeCell ref="A62:A66"/>
    <mergeCell ref="B62:B66"/>
    <mergeCell ref="A67:A71"/>
    <mergeCell ref="B67:B71"/>
  </mergeCells>
  <pageMargins left="0.7" right="0.7" top="0.75" bottom="0.75" header="0.3" footer="0.3"/>
  <pageSetup paperSize="9" scale="95" orientation="landscape" verticalDpi="0" r:id="rId1"/>
  <rowBreaks count="1" manualBreakCount="1">
    <brk id="51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dimension ref="A1:K56"/>
  <sheetViews>
    <sheetView view="pageBreakPreview" zoomScaleNormal="100" zoomScaleSheetLayoutView="100" workbookViewId="0">
      <pane ySplit="5" topLeftCell="A6" activePane="bottomLeft" state="frozen"/>
      <selection pane="bottomLeft" activeCell="M31" sqref="M31"/>
    </sheetView>
  </sheetViews>
  <sheetFormatPr defaultRowHeight="15"/>
  <cols>
    <col min="1" max="1" width="16.5703125" customWidth="1"/>
    <col min="2" max="2" width="18.5703125" customWidth="1"/>
    <col min="3" max="3" width="17.140625" customWidth="1"/>
    <col min="4" max="4" width="11.7109375" customWidth="1"/>
    <col min="5" max="5" width="11.42578125" customWidth="1"/>
    <col min="6" max="6" width="11" customWidth="1"/>
    <col min="7" max="7" width="10.7109375" customWidth="1"/>
    <col min="8" max="8" width="10.42578125" customWidth="1"/>
    <col min="9" max="9" width="11.5703125" customWidth="1"/>
    <col min="10" max="10" width="10.85546875" customWidth="1"/>
  </cols>
  <sheetData>
    <row r="1" spans="1:11" ht="21" customHeight="1">
      <c r="H1" s="202"/>
      <c r="I1" s="202"/>
      <c r="J1" s="202"/>
    </row>
    <row r="2" spans="1:11">
      <c r="A2" s="281" t="s">
        <v>61</v>
      </c>
      <c r="B2" s="281"/>
      <c r="C2" s="281"/>
      <c r="D2" s="281"/>
      <c r="E2" s="281"/>
      <c r="F2" s="281"/>
      <c r="G2" s="281"/>
      <c r="H2" s="281"/>
      <c r="I2" s="281"/>
      <c r="J2" s="281"/>
    </row>
    <row r="3" spans="1:11" ht="60.75" customHeight="1">
      <c r="A3" s="295" t="s">
        <v>52</v>
      </c>
      <c r="B3" s="295"/>
      <c r="C3" s="295"/>
      <c r="D3" s="295"/>
      <c r="E3" s="295"/>
      <c r="F3" s="295"/>
      <c r="G3" s="295"/>
      <c r="H3" s="295"/>
      <c r="I3" s="295"/>
      <c r="J3" s="295"/>
    </row>
    <row r="4" spans="1:11" ht="15.75">
      <c r="A4" s="212" t="s">
        <v>4</v>
      </c>
      <c r="B4" s="210" t="s">
        <v>5</v>
      </c>
      <c r="C4" s="210" t="s">
        <v>6</v>
      </c>
      <c r="D4" s="207" t="s">
        <v>12</v>
      </c>
      <c r="E4" s="208"/>
      <c r="F4" s="208"/>
      <c r="G4" s="208"/>
      <c r="H4" s="208"/>
      <c r="I4" s="208"/>
      <c r="J4" s="209"/>
    </row>
    <row r="5" spans="1:11" ht="16.5" thickBot="1">
      <c r="A5" s="213"/>
      <c r="B5" s="211"/>
      <c r="C5" s="211"/>
      <c r="D5" s="25" t="s">
        <v>0</v>
      </c>
      <c r="E5" s="149">
        <v>2020</v>
      </c>
      <c r="F5" s="3">
        <v>2021</v>
      </c>
      <c r="G5" s="3">
        <v>2022</v>
      </c>
      <c r="H5" s="3">
        <v>2023</v>
      </c>
      <c r="I5" s="3">
        <v>2024</v>
      </c>
      <c r="J5" s="3">
        <v>2025</v>
      </c>
    </row>
    <row r="6" spans="1:11" ht="16.5" thickBot="1">
      <c r="A6" s="9">
        <v>1</v>
      </c>
      <c r="B6" s="10">
        <v>2</v>
      </c>
      <c r="C6" s="10">
        <v>3</v>
      </c>
      <c r="D6" s="42">
        <v>4</v>
      </c>
      <c r="E6" s="150">
        <v>5</v>
      </c>
      <c r="F6" s="10">
        <v>6</v>
      </c>
      <c r="G6" s="10">
        <v>7</v>
      </c>
      <c r="H6" s="10">
        <v>8</v>
      </c>
      <c r="I6" s="10">
        <v>9</v>
      </c>
      <c r="J6" s="11">
        <v>10</v>
      </c>
    </row>
    <row r="7" spans="1:11" ht="31.5">
      <c r="A7" s="286" t="s">
        <v>13</v>
      </c>
      <c r="B7" s="288" t="s">
        <v>35</v>
      </c>
      <c r="C7" s="161" t="s">
        <v>8</v>
      </c>
      <c r="D7" s="20">
        <f>E7+F7+G7+H7+I7+J7</f>
        <v>18808.3</v>
      </c>
      <c r="E7" s="162">
        <f>E8+E9+E10+E11</f>
        <v>2838</v>
      </c>
      <c r="F7" s="162">
        <f t="shared" ref="F7:J7" si="0">F8+F9+F10+F11</f>
        <v>1188.4000000000001</v>
      </c>
      <c r="G7" s="162">
        <f t="shared" si="0"/>
        <v>7013.7</v>
      </c>
      <c r="H7" s="162">
        <f t="shared" si="0"/>
        <v>7325.1</v>
      </c>
      <c r="I7" s="162">
        <f t="shared" si="0"/>
        <v>265.3</v>
      </c>
      <c r="J7" s="162">
        <f t="shared" si="0"/>
        <v>177.8</v>
      </c>
      <c r="K7" s="17"/>
    </row>
    <row r="8" spans="1:11" ht="32.25" customHeight="1">
      <c r="A8" s="286"/>
      <c r="B8" s="288"/>
      <c r="C8" s="163" t="s">
        <v>1</v>
      </c>
      <c r="D8" s="20">
        <f t="shared" ref="D8:D11" si="1">E8+F8+G8+H8+I8+J8</f>
        <v>577</v>
      </c>
      <c r="E8" s="164">
        <f t="shared" ref="E8:J11" si="2">E13+E48</f>
        <v>0</v>
      </c>
      <c r="F8" s="164">
        <f t="shared" si="2"/>
        <v>362.9</v>
      </c>
      <c r="G8" s="164">
        <f t="shared" si="2"/>
        <v>109.6</v>
      </c>
      <c r="H8" s="164">
        <f t="shared" si="2"/>
        <v>17</v>
      </c>
      <c r="I8" s="164">
        <f t="shared" si="2"/>
        <v>87.5</v>
      </c>
      <c r="J8" s="164">
        <f t="shared" si="2"/>
        <v>0</v>
      </c>
      <c r="K8" s="17"/>
    </row>
    <row r="9" spans="1:11" ht="30" customHeight="1">
      <c r="A9" s="286"/>
      <c r="B9" s="288"/>
      <c r="C9" s="163" t="s">
        <v>2</v>
      </c>
      <c r="D9" s="20">
        <f t="shared" si="1"/>
        <v>2856.1000000000004</v>
      </c>
      <c r="E9" s="164">
        <f t="shared" si="2"/>
        <v>2137</v>
      </c>
      <c r="F9" s="164">
        <f t="shared" si="2"/>
        <v>124.5</v>
      </c>
      <c r="G9" s="164">
        <f t="shared" si="2"/>
        <v>136.19999999999999</v>
      </c>
      <c r="H9" s="164">
        <f t="shared" si="2"/>
        <v>152.80000000000001</v>
      </c>
      <c r="I9" s="164">
        <f t="shared" si="2"/>
        <v>152.80000000000001</v>
      </c>
      <c r="J9" s="164">
        <f t="shared" si="2"/>
        <v>152.80000000000001</v>
      </c>
      <c r="K9" s="17"/>
    </row>
    <row r="10" spans="1:11" ht="35.25" customHeight="1">
      <c r="A10" s="286"/>
      <c r="B10" s="288"/>
      <c r="C10" s="163" t="s">
        <v>3</v>
      </c>
      <c r="D10" s="20">
        <f t="shared" si="1"/>
        <v>15375.2</v>
      </c>
      <c r="E10" s="164">
        <f t="shared" si="2"/>
        <v>701</v>
      </c>
      <c r="F10" s="164">
        <f t="shared" si="2"/>
        <v>701</v>
      </c>
      <c r="G10" s="164">
        <f t="shared" si="2"/>
        <v>6767.9</v>
      </c>
      <c r="H10" s="164">
        <f t="shared" si="2"/>
        <v>7155.3</v>
      </c>
      <c r="I10" s="164">
        <f t="shared" si="2"/>
        <v>25</v>
      </c>
      <c r="J10" s="164">
        <f t="shared" si="2"/>
        <v>25</v>
      </c>
      <c r="K10" s="17"/>
    </row>
    <row r="11" spans="1:11" ht="36.75" customHeight="1">
      <c r="A11" s="287"/>
      <c r="B11" s="289"/>
      <c r="C11" s="163" t="s">
        <v>9</v>
      </c>
      <c r="D11" s="20">
        <f t="shared" si="1"/>
        <v>0</v>
      </c>
      <c r="E11" s="164">
        <f t="shared" si="2"/>
        <v>0</v>
      </c>
      <c r="F11" s="164">
        <f t="shared" si="2"/>
        <v>0</v>
      </c>
      <c r="G11" s="164">
        <f t="shared" si="2"/>
        <v>0</v>
      </c>
      <c r="H11" s="164">
        <f t="shared" si="2"/>
        <v>0</v>
      </c>
      <c r="I11" s="164">
        <f t="shared" si="2"/>
        <v>0</v>
      </c>
      <c r="J11" s="164">
        <f t="shared" si="2"/>
        <v>0</v>
      </c>
      <c r="K11" s="17"/>
    </row>
    <row r="12" spans="1:11" ht="30" customHeight="1">
      <c r="A12" s="290" t="s">
        <v>18</v>
      </c>
      <c r="B12" s="293" t="s">
        <v>36</v>
      </c>
      <c r="C12" s="29" t="s">
        <v>8</v>
      </c>
      <c r="D12" s="44">
        <f>E12+F12+G12+H12+I12+J12</f>
        <v>17967.900000000001</v>
      </c>
      <c r="E12" s="109">
        <f>E13+E14+E15+E16</f>
        <v>2716.7</v>
      </c>
      <c r="F12" s="109">
        <f t="shared" ref="F12:J12" si="3">F13+F14+F15+F16</f>
        <v>1063.9000000000001</v>
      </c>
      <c r="G12" s="109">
        <f t="shared" si="3"/>
        <v>6877.5</v>
      </c>
      <c r="H12" s="109">
        <f t="shared" si="3"/>
        <v>7172.3</v>
      </c>
      <c r="I12" s="109">
        <f t="shared" si="3"/>
        <v>112.5</v>
      </c>
      <c r="J12" s="109">
        <f t="shared" si="3"/>
        <v>25</v>
      </c>
      <c r="K12" s="17"/>
    </row>
    <row r="13" spans="1:11" ht="36.75" customHeight="1">
      <c r="A13" s="291"/>
      <c r="B13" s="284"/>
      <c r="C13" s="185" t="s">
        <v>1</v>
      </c>
      <c r="D13" s="44">
        <f t="shared" ref="D13:D16" si="4">E13+F13+G13+H13+I13+J13</f>
        <v>577</v>
      </c>
      <c r="E13" s="110">
        <f>E18+E23+E28+E33+E38+E43</f>
        <v>0</v>
      </c>
      <c r="F13" s="110">
        <f t="shared" ref="F13:J13" si="5">F18+F23+F28+F33+F38+F43</f>
        <v>362.9</v>
      </c>
      <c r="G13" s="110">
        <f t="shared" si="5"/>
        <v>109.6</v>
      </c>
      <c r="H13" s="110">
        <f t="shared" si="5"/>
        <v>17</v>
      </c>
      <c r="I13" s="110">
        <f t="shared" si="5"/>
        <v>87.5</v>
      </c>
      <c r="J13" s="110">
        <f t="shared" si="5"/>
        <v>0</v>
      </c>
      <c r="K13" s="17"/>
    </row>
    <row r="14" spans="1:11" ht="33" customHeight="1">
      <c r="A14" s="291"/>
      <c r="B14" s="284"/>
      <c r="C14" s="185" t="s">
        <v>2</v>
      </c>
      <c r="D14" s="44">
        <f t="shared" si="4"/>
        <v>2015.7</v>
      </c>
      <c r="E14" s="110">
        <f>E19+E24+E29+E34+E39+E44</f>
        <v>2015.7</v>
      </c>
      <c r="F14" s="110">
        <f t="shared" ref="F14:J14" si="6">F19+F24+F29+F34+F39+F44</f>
        <v>0</v>
      </c>
      <c r="G14" s="110">
        <f t="shared" si="6"/>
        <v>0</v>
      </c>
      <c r="H14" s="110">
        <f t="shared" si="6"/>
        <v>0</v>
      </c>
      <c r="I14" s="110">
        <f t="shared" si="6"/>
        <v>0</v>
      </c>
      <c r="J14" s="110">
        <f t="shared" si="6"/>
        <v>0</v>
      </c>
      <c r="K14" s="17"/>
    </row>
    <row r="15" spans="1:11" ht="36" customHeight="1">
      <c r="A15" s="291"/>
      <c r="B15" s="284"/>
      <c r="C15" s="185" t="s">
        <v>3</v>
      </c>
      <c r="D15" s="44">
        <f t="shared" si="4"/>
        <v>15375.2</v>
      </c>
      <c r="E15" s="110">
        <f>E20+E25+E30+E35+E40+E45</f>
        <v>701</v>
      </c>
      <c r="F15" s="110">
        <f t="shared" ref="F15:J15" si="7">F20+F25+F30+F35+F40+F45</f>
        <v>701</v>
      </c>
      <c r="G15" s="110">
        <f t="shared" si="7"/>
        <v>6767.9</v>
      </c>
      <c r="H15" s="110">
        <f t="shared" si="7"/>
        <v>7155.3</v>
      </c>
      <c r="I15" s="110">
        <f t="shared" si="7"/>
        <v>25</v>
      </c>
      <c r="J15" s="110">
        <f t="shared" si="7"/>
        <v>25</v>
      </c>
      <c r="K15" s="17"/>
    </row>
    <row r="16" spans="1:11" ht="30" customHeight="1" thickBot="1">
      <c r="A16" s="292"/>
      <c r="B16" s="294"/>
      <c r="C16" s="186" t="s">
        <v>9</v>
      </c>
      <c r="D16" s="44">
        <f t="shared" si="4"/>
        <v>0</v>
      </c>
      <c r="E16" s="110">
        <f>E21+E26+E31+E36+E41+E46</f>
        <v>0</v>
      </c>
      <c r="F16" s="110">
        <f t="shared" ref="F16:J16" si="8">F21+F26+F31+F36+F41+F46</f>
        <v>0</v>
      </c>
      <c r="G16" s="110">
        <f t="shared" si="8"/>
        <v>0</v>
      </c>
      <c r="H16" s="110">
        <f t="shared" si="8"/>
        <v>0</v>
      </c>
      <c r="I16" s="110">
        <f t="shared" si="8"/>
        <v>0</v>
      </c>
      <c r="J16" s="110">
        <f t="shared" si="8"/>
        <v>0</v>
      </c>
      <c r="K16" s="17"/>
    </row>
    <row r="17" spans="1:11" ht="26.25" customHeight="1">
      <c r="A17" s="270" t="s">
        <v>14</v>
      </c>
      <c r="B17" s="268" t="s">
        <v>37</v>
      </c>
      <c r="C17" s="13" t="s">
        <v>8</v>
      </c>
      <c r="D17" s="20">
        <f>E17+F17+G17+H17+I17+J17</f>
        <v>150</v>
      </c>
      <c r="E17" s="38">
        <f>E18+E19+E20+E21</f>
        <v>25</v>
      </c>
      <c r="F17" s="38">
        <f t="shared" ref="F17:J17" si="9">F18+F19+F20+F21</f>
        <v>25</v>
      </c>
      <c r="G17" s="38">
        <f t="shared" si="9"/>
        <v>25</v>
      </c>
      <c r="H17" s="38">
        <f t="shared" si="9"/>
        <v>25</v>
      </c>
      <c r="I17" s="38">
        <f t="shared" si="9"/>
        <v>25</v>
      </c>
      <c r="J17" s="38">
        <f t="shared" si="9"/>
        <v>25</v>
      </c>
      <c r="K17" s="17"/>
    </row>
    <row r="18" spans="1:11" ht="29.25" customHeight="1">
      <c r="A18" s="266"/>
      <c r="B18" s="268"/>
      <c r="C18" s="4" t="s">
        <v>1</v>
      </c>
      <c r="D18" s="20">
        <f t="shared" ref="D18:D21" si="10">E18+F18+G18+H18+I18+J18</f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  <c r="K18" s="17"/>
    </row>
    <row r="19" spans="1:11" ht="28.5" customHeight="1">
      <c r="A19" s="266"/>
      <c r="B19" s="268"/>
      <c r="C19" s="4" t="s">
        <v>2</v>
      </c>
      <c r="D19" s="20">
        <f t="shared" si="10"/>
        <v>0</v>
      </c>
      <c r="E19" s="36">
        <v>0</v>
      </c>
      <c r="F19" s="36">
        <v>0</v>
      </c>
      <c r="G19" s="36">
        <v>0</v>
      </c>
      <c r="H19" s="36">
        <v>0</v>
      </c>
      <c r="I19" s="36">
        <v>0</v>
      </c>
      <c r="J19" s="36">
        <v>0</v>
      </c>
      <c r="K19" s="17"/>
    </row>
    <row r="20" spans="1:11" ht="30" customHeight="1">
      <c r="A20" s="266"/>
      <c r="B20" s="268"/>
      <c r="C20" s="4" t="s">
        <v>3</v>
      </c>
      <c r="D20" s="20">
        <f t="shared" si="10"/>
        <v>150</v>
      </c>
      <c r="E20" s="36">
        <v>25</v>
      </c>
      <c r="F20" s="36">
        <v>25</v>
      </c>
      <c r="G20" s="36">
        <v>25</v>
      </c>
      <c r="H20" s="36">
        <v>25</v>
      </c>
      <c r="I20" s="36">
        <v>25</v>
      </c>
      <c r="J20" s="36">
        <v>25</v>
      </c>
      <c r="K20" s="17"/>
    </row>
    <row r="21" spans="1:11" ht="36" customHeight="1" thickBot="1">
      <c r="A21" s="271"/>
      <c r="B21" s="272"/>
      <c r="C21" s="18" t="s">
        <v>9</v>
      </c>
      <c r="D21" s="39">
        <f t="shared" si="10"/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  <c r="K21" s="17"/>
    </row>
    <row r="22" spans="1:11" ht="33.75" customHeight="1" thickBot="1">
      <c r="A22" s="273" t="s">
        <v>15</v>
      </c>
      <c r="B22" s="274" t="s">
        <v>80</v>
      </c>
      <c r="C22" s="47" t="s">
        <v>8</v>
      </c>
      <c r="D22" s="40">
        <f>E22+F22+G22+H22+I22+J22</f>
        <v>80</v>
      </c>
      <c r="E22" s="41">
        <f>E23+E24+E25+E26</f>
        <v>12</v>
      </c>
      <c r="F22" s="41">
        <f t="shared" ref="F22:J22" si="11">F23+F24+F25+F26</f>
        <v>12</v>
      </c>
      <c r="G22" s="41">
        <f t="shared" si="11"/>
        <v>28</v>
      </c>
      <c r="H22" s="41">
        <f t="shared" si="11"/>
        <v>28</v>
      </c>
      <c r="I22" s="41">
        <f t="shared" si="11"/>
        <v>0</v>
      </c>
      <c r="J22" s="41">
        <f t="shared" si="11"/>
        <v>0</v>
      </c>
      <c r="K22" s="17"/>
    </row>
    <row r="23" spans="1:11" ht="32.25" customHeight="1" thickBot="1">
      <c r="A23" s="266"/>
      <c r="B23" s="268"/>
      <c r="C23" s="4" t="s">
        <v>1</v>
      </c>
      <c r="D23" s="40">
        <f t="shared" ref="D23:D26" si="12">E23+F23+G23+H23+I23+J23</f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17"/>
    </row>
    <row r="24" spans="1:11" ht="40.5" customHeight="1" thickBot="1">
      <c r="A24" s="266"/>
      <c r="B24" s="268"/>
      <c r="C24" s="4" t="s">
        <v>2</v>
      </c>
      <c r="D24" s="40">
        <f t="shared" si="12"/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17"/>
    </row>
    <row r="25" spans="1:11" ht="33" customHeight="1" thickBot="1">
      <c r="A25" s="266"/>
      <c r="B25" s="268"/>
      <c r="C25" s="4" t="s">
        <v>3</v>
      </c>
      <c r="D25" s="40">
        <f t="shared" si="12"/>
        <v>80</v>
      </c>
      <c r="E25" s="36">
        <v>12</v>
      </c>
      <c r="F25" s="36">
        <v>12</v>
      </c>
      <c r="G25" s="36">
        <v>28</v>
      </c>
      <c r="H25" s="36">
        <v>28</v>
      </c>
      <c r="I25" s="36">
        <v>0</v>
      </c>
      <c r="J25" s="36">
        <v>0</v>
      </c>
      <c r="K25" s="17"/>
    </row>
    <row r="26" spans="1:11" ht="36" customHeight="1" thickBot="1">
      <c r="A26" s="271"/>
      <c r="B26" s="272"/>
      <c r="C26" s="18" t="s">
        <v>9</v>
      </c>
      <c r="D26" s="40">
        <f t="shared" si="12"/>
        <v>0</v>
      </c>
      <c r="E26" s="37">
        <v>0</v>
      </c>
      <c r="F26" s="37">
        <v>0</v>
      </c>
      <c r="G26" s="37">
        <v>0</v>
      </c>
      <c r="H26" s="37">
        <v>0</v>
      </c>
      <c r="I26" s="37">
        <v>0</v>
      </c>
      <c r="J26" s="37">
        <v>0</v>
      </c>
      <c r="K26" s="17"/>
    </row>
    <row r="27" spans="1:11" ht="31.5" customHeight="1" thickBot="1">
      <c r="A27" s="273" t="s">
        <v>43</v>
      </c>
      <c r="B27" s="274" t="s">
        <v>38</v>
      </c>
      <c r="C27" s="47" t="s">
        <v>8</v>
      </c>
      <c r="D27" s="40">
        <f>E27+F27+G27+H27+I27+J27</f>
        <v>8</v>
      </c>
      <c r="E27" s="41">
        <f>E28+E29+E30+E31</f>
        <v>4</v>
      </c>
      <c r="F27" s="41">
        <f t="shared" ref="F27:J27" si="13">F28+F29+F30+F31</f>
        <v>4</v>
      </c>
      <c r="G27" s="41">
        <f t="shared" si="13"/>
        <v>0</v>
      </c>
      <c r="H27" s="41">
        <f t="shared" si="13"/>
        <v>0</v>
      </c>
      <c r="I27" s="41">
        <f t="shared" si="13"/>
        <v>0</v>
      </c>
      <c r="J27" s="41">
        <f t="shared" si="13"/>
        <v>0</v>
      </c>
      <c r="K27" s="17"/>
    </row>
    <row r="28" spans="1:11" ht="33.75" customHeight="1" thickBot="1">
      <c r="A28" s="266"/>
      <c r="B28" s="268"/>
      <c r="C28" s="4" t="s">
        <v>1</v>
      </c>
      <c r="D28" s="40">
        <f t="shared" ref="D28:D31" si="14">E28+F28+G28+H28+I28+J28</f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17"/>
    </row>
    <row r="29" spans="1:11" ht="33" customHeight="1" thickBot="1">
      <c r="A29" s="266"/>
      <c r="B29" s="268"/>
      <c r="C29" s="4" t="s">
        <v>2</v>
      </c>
      <c r="D29" s="40">
        <f t="shared" si="14"/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17"/>
    </row>
    <row r="30" spans="1:11" ht="30.75" customHeight="1" thickBot="1">
      <c r="A30" s="266"/>
      <c r="B30" s="268"/>
      <c r="C30" s="4" t="s">
        <v>3</v>
      </c>
      <c r="D30" s="40">
        <f t="shared" si="14"/>
        <v>8</v>
      </c>
      <c r="E30" s="36">
        <v>4</v>
      </c>
      <c r="F30" s="36">
        <v>4</v>
      </c>
      <c r="G30" s="36">
        <v>0</v>
      </c>
      <c r="H30" s="36">
        <v>0</v>
      </c>
      <c r="I30" s="36">
        <v>0</v>
      </c>
      <c r="J30" s="36">
        <v>0</v>
      </c>
      <c r="K30" s="17"/>
    </row>
    <row r="31" spans="1:11" ht="36.75" customHeight="1" thickBot="1">
      <c r="A31" s="271"/>
      <c r="B31" s="272"/>
      <c r="C31" s="18" t="s">
        <v>9</v>
      </c>
      <c r="D31" s="40">
        <f t="shared" si="14"/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17"/>
    </row>
    <row r="32" spans="1:11" ht="36" customHeight="1">
      <c r="A32" s="270" t="s">
        <v>28</v>
      </c>
      <c r="B32" s="268" t="s">
        <v>81</v>
      </c>
      <c r="C32" s="108" t="s">
        <v>8</v>
      </c>
      <c r="D32" s="20">
        <f>E32+F32+G32+H32+I32+J32</f>
        <v>15137.2</v>
      </c>
      <c r="E32" s="38">
        <f>E33+E34+E35+E36</f>
        <v>660</v>
      </c>
      <c r="F32" s="38">
        <f t="shared" ref="F32:J32" si="15">F33+F34+F35+F36</f>
        <v>660</v>
      </c>
      <c r="G32" s="38">
        <f t="shared" si="15"/>
        <v>6714.9</v>
      </c>
      <c r="H32" s="38">
        <f t="shared" si="15"/>
        <v>7102.3</v>
      </c>
      <c r="I32" s="38">
        <f t="shared" si="15"/>
        <v>0</v>
      </c>
      <c r="J32" s="38">
        <f t="shared" si="15"/>
        <v>0</v>
      </c>
      <c r="K32" s="17"/>
    </row>
    <row r="33" spans="1:11" ht="33" customHeight="1">
      <c r="A33" s="266"/>
      <c r="B33" s="268"/>
      <c r="C33" s="4" t="s">
        <v>1</v>
      </c>
      <c r="D33" s="20">
        <f t="shared" ref="D33:D46" si="16">E33+F33+G33+H33+I33+J33</f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  <c r="K33" s="17"/>
    </row>
    <row r="34" spans="1:11" ht="33.75" customHeight="1">
      <c r="A34" s="266"/>
      <c r="B34" s="268"/>
      <c r="C34" s="4" t="s">
        <v>2</v>
      </c>
      <c r="D34" s="20">
        <f t="shared" si="16"/>
        <v>0</v>
      </c>
      <c r="E34" s="36">
        <v>0</v>
      </c>
      <c r="F34" s="36">
        <v>0</v>
      </c>
      <c r="G34" s="36">
        <v>0</v>
      </c>
      <c r="H34" s="36">
        <v>0</v>
      </c>
      <c r="I34" s="36">
        <v>0</v>
      </c>
      <c r="J34" s="36">
        <v>0</v>
      </c>
      <c r="K34" s="17"/>
    </row>
    <row r="35" spans="1:11" ht="33.75" customHeight="1">
      <c r="A35" s="266"/>
      <c r="B35" s="268"/>
      <c r="C35" s="4" t="s">
        <v>3</v>
      </c>
      <c r="D35" s="20">
        <f t="shared" si="16"/>
        <v>15137.2</v>
      </c>
      <c r="E35" s="36">
        <v>660</v>
      </c>
      <c r="F35" s="36">
        <v>660</v>
      </c>
      <c r="G35" s="36">
        <v>6714.9</v>
      </c>
      <c r="H35" s="36">
        <v>7102.3</v>
      </c>
      <c r="I35" s="36">
        <v>0</v>
      </c>
      <c r="J35" s="36">
        <v>0</v>
      </c>
      <c r="K35" s="17"/>
    </row>
    <row r="36" spans="1:11" ht="34.5" customHeight="1" thickBot="1">
      <c r="A36" s="271"/>
      <c r="B36" s="272"/>
      <c r="C36" s="18" t="s">
        <v>9</v>
      </c>
      <c r="D36" s="21">
        <f t="shared" si="16"/>
        <v>0</v>
      </c>
      <c r="E36" s="37">
        <v>0</v>
      </c>
      <c r="F36" s="37">
        <v>0</v>
      </c>
      <c r="G36" s="37">
        <v>0</v>
      </c>
      <c r="H36" s="37">
        <v>0</v>
      </c>
      <c r="I36" s="37">
        <v>0</v>
      </c>
      <c r="J36" s="37">
        <v>0</v>
      </c>
      <c r="K36" s="17"/>
    </row>
    <row r="37" spans="1:11" ht="33" customHeight="1" thickBot="1">
      <c r="A37" s="273" t="s">
        <v>74</v>
      </c>
      <c r="B37" s="276" t="s">
        <v>75</v>
      </c>
      <c r="C37" s="108" t="s">
        <v>8</v>
      </c>
      <c r="D37" s="21">
        <f t="shared" si="16"/>
        <v>362.9</v>
      </c>
      <c r="E37" s="99">
        <f>E38+E39+E40+E41</f>
        <v>0</v>
      </c>
      <c r="F37" s="99">
        <f t="shared" ref="F37:J37" si="17">F38+F39+F40+F41</f>
        <v>362.9</v>
      </c>
      <c r="G37" s="99">
        <f t="shared" si="17"/>
        <v>0</v>
      </c>
      <c r="H37" s="99">
        <f t="shared" si="17"/>
        <v>0</v>
      </c>
      <c r="I37" s="99">
        <f t="shared" si="17"/>
        <v>0</v>
      </c>
      <c r="J37" s="99">
        <f t="shared" si="17"/>
        <v>0</v>
      </c>
      <c r="K37" s="17"/>
    </row>
    <row r="38" spans="1:11" ht="32.25" customHeight="1" thickBot="1">
      <c r="A38" s="266"/>
      <c r="B38" s="277"/>
      <c r="C38" s="4" t="s">
        <v>1</v>
      </c>
      <c r="D38" s="21">
        <f t="shared" si="16"/>
        <v>362.9</v>
      </c>
      <c r="E38" s="36">
        <v>0</v>
      </c>
      <c r="F38" s="36">
        <v>362.9</v>
      </c>
      <c r="G38" s="36">
        <v>0</v>
      </c>
      <c r="H38" s="36">
        <v>0</v>
      </c>
      <c r="I38" s="36">
        <v>0</v>
      </c>
      <c r="J38" s="36">
        <v>0</v>
      </c>
      <c r="K38" s="17"/>
    </row>
    <row r="39" spans="1:11" ht="30.75" customHeight="1" thickBot="1">
      <c r="A39" s="266"/>
      <c r="B39" s="277"/>
      <c r="C39" s="4" t="s">
        <v>2</v>
      </c>
      <c r="D39" s="21">
        <f t="shared" si="16"/>
        <v>0</v>
      </c>
      <c r="E39" s="36">
        <v>0</v>
      </c>
      <c r="F39" s="36">
        <v>0</v>
      </c>
      <c r="G39" s="36">
        <v>0</v>
      </c>
      <c r="H39" s="36">
        <v>0</v>
      </c>
      <c r="I39" s="36">
        <v>0</v>
      </c>
      <c r="J39" s="36">
        <v>0</v>
      </c>
      <c r="K39" s="17"/>
    </row>
    <row r="40" spans="1:11" ht="36" customHeight="1" thickBot="1">
      <c r="A40" s="266"/>
      <c r="B40" s="277"/>
      <c r="C40" s="4" t="s">
        <v>3</v>
      </c>
      <c r="D40" s="21">
        <f t="shared" si="16"/>
        <v>0</v>
      </c>
      <c r="E40" s="36">
        <v>0</v>
      </c>
      <c r="F40" s="36">
        <v>0</v>
      </c>
      <c r="G40" s="36">
        <v>0</v>
      </c>
      <c r="H40" s="36">
        <v>0</v>
      </c>
      <c r="I40" s="36">
        <v>0</v>
      </c>
      <c r="J40" s="36">
        <v>0</v>
      </c>
      <c r="K40" s="17"/>
    </row>
    <row r="41" spans="1:11" ht="35.25" customHeight="1" thickBot="1">
      <c r="A41" s="275"/>
      <c r="B41" s="277"/>
      <c r="C41" s="100" t="s">
        <v>9</v>
      </c>
      <c r="D41" s="104">
        <f t="shared" si="16"/>
        <v>0</v>
      </c>
      <c r="E41" s="105">
        <v>0</v>
      </c>
      <c r="F41" s="105">
        <v>0</v>
      </c>
      <c r="G41" s="37">
        <v>0</v>
      </c>
      <c r="H41" s="37">
        <v>0</v>
      </c>
      <c r="I41" s="37">
        <v>0</v>
      </c>
      <c r="J41" s="37">
        <v>0</v>
      </c>
      <c r="K41" s="17"/>
    </row>
    <row r="42" spans="1:11" ht="31.5" customHeight="1">
      <c r="A42" s="273" t="s">
        <v>76</v>
      </c>
      <c r="B42" s="278" t="s">
        <v>77</v>
      </c>
      <c r="C42" s="108" t="s">
        <v>8</v>
      </c>
      <c r="D42" s="104">
        <f t="shared" si="16"/>
        <v>2125.3000000000002</v>
      </c>
      <c r="E42" s="106">
        <f>E43+E44+E45+E46</f>
        <v>2015.7</v>
      </c>
      <c r="F42" s="106">
        <f t="shared" ref="F42:G42" si="18">F43+F44+F45+F46</f>
        <v>0</v>
      </c>
      <c r="G42" s="99">
        <f t="shared" si="18"/>
        <v>109.6</v>
      </c>
      <c r="H42" s="99">
        <v>0</v>
      </c>
      <c r="I42" s="99">
        <v>0</v>
      </c>
      <c r="J42" s="99">
        <v>0</v>
      </c>
      <c r="K42" s="17"/>
    </row>
    <row r="43" spans="1:11" ht="33" customHeight="1">
      <c r="A43" s="266"/>
      <c r="B43" s="279"/>
      <c r="C43" s="4" t="s">
        <v>1</v>
      </c>
      <c r="D43" s="104">
        <f t="shared" si="16"/>
        <v>214.1</v>
      </c>
      <c r="E43" s="99">
        <v>0</v>
      </c>
      <c r="F43" s="99">
        <v>0</v>
      </c>
      <c r="G43" s="99">
        <v>109.6</v>
      </c>
      <c r="H43" s="99">
        <v>17</v>
      </c>
      <c r="I43" s="99">
        <v>87.5</v>
      </c>
      <c r="J43" s="99">
        <v>0</v>
      </c>
      <c r="K43" s="17"/>
    </row>
    <row r="44" spans="1:11" ht="31.5" customHeight="1">
      <c r="A44" s="266"/>
      <c r="B44" s="279"/>
      <c r="C44" s="4" t="s">
        <v>2</v>
      </c>
      <c r="D44" s="104">
        <f t="shared" si="16"/>
        <v>2015.7</v>
      </c>
      <c r="E44" s="151">
        <v>2015.7</v>
      </c>
      <c r="F44" s="99">
        <v>0</v>
      </c>
      <c r="G44" s="99">
        <v>0</v>
      </c>
      <c r="H44" s="99">
        <v>0</v>
      </c>
      <c r="I44" s="99">
        <v>0</v>
      </c>
      <c r="J44" s="99">
        <v>0</v>
      </c>
      <c r="K44" s="17"/>
    </row>
    <row r="45" spans="1:11" ht="30" customHeight="1">
      <c r="A45" s="266"/>
      <c r="B45" s="279"/>
      <c r="C45" s="4" t="s">
        <v>3</v>
      </c>
      <c r="D45" s="104">
        <f t="shared" si="16"/>
        <v>0</v>
      </c>
      <c r="E45" s="99">
        <v>0</v>
      </c>
      <c r="F45" s="99">
        <v>0</v>
      </c>
      <c r="G45" s="99">
        <v>0</v>
      </c>
      <c r="H45" s="99">
        <v>0</v>
      </c>
      <c r="I45" s="99">
        <v>0</v>
      </c>
      <c r="J45" s="99">
        <v>0</v>
      </c>
      <c r="K45" s="17"/>
    </row>
    <row r="46" spans="1:11" ht="34.5" customHeight="1" thickBot="1">
      <c r="A46" s="275"/>
      <c r="B46" s="280"/>
      <c r="C46" s="100" t="s">
        <v>9</v>
      </c>
      <c r="D46" s="104">
        <f t="shared" si="16"/>
        <v>0</v>
      </c>
      <c r="E46" s="107">
        <v>0</v>
      </c>
      <c r="F46" s="107">
        <v>0</v>
      </c>
      <c r="G46" s="107">
        <v>0</v>
      </c>
      <c r="H46" s="107">
        <v>0</v>
      </c>
      <c r="I46" s="107">
        <v>0</v>
      </c>
      <c r="J46" s="107">
        <v>0</v>
      </c>
      <c r="K46" s="17"/>
    </row>
    <row r="47" spans="1:11" ht="29.25" customHeight="1">
      <c r="A47" s="282" t="s">
        <v>19</v>
      </c>
      <c r="B47" s="284" t="s">
        <v>39</v>
      </c>
      <c r="C47" s="43" t="s">
        <v>8</v>
      </c>
      <c r="D47" s="31">
        <f>E47+F47+G47+H47+I47+J47</f>
        <v>840.39999999999986</v>
      </c>
      <c r="E47" s="31">
        <f>E48+E49+E50+E51</f>
        <v>121.3</v>
      </c>
      <c r="F47" s="31">
        <f t="shared" ref="F47:J47" si="19">F48+F49+F50+F51</f>
        <v>124.5</v>
      </c>
      <c r="G47" s="31">
        <f t="shared" si="19"/>
        <v>136.19999999999999</v>
      </c>
      <c r="H47" s="31">
        <f t="shared" si="19"/>
        <v>152.80000000000001</v>
      </c>
      <c r="I47" s="31">
        <f t="shared" si="19"/>
        <v>152.80000000000001</v>
      </c>
      <c r="J47" s="31">
        <f t="shared" si="19"/>
        <v>152.80000000000001</v>
      </c>
      <c r="K47" s="17"/>
    </row>
    <row r="48" spans="1:11" ht="31.5" customHeight="1">
      <c r="A48" s="283"/>
      <c r="B48" s="284"/>
      <c r="C48" s="185" t="s">
        <v>1</v>
      </c>
      <c r="D48" s="31">
        <f t="shared" ref="D48:D51" si="20">E48+F48+G48+H48+I48+J48</f>
        <v>0</v>
      </c>
      <c r="E48" s="32">
        <f>E53</f>
        <v>0</v>
      </c>
      <c r="F48" s="32">
        <f t="shared" ref="F48:J51" si="21">F53</f>
        <v>0</v>
      </c>
      <c r="G48" s="32">
        <f t="shared" si="21"/>
        <v>0</v>
      </c>
      <c r="H48" s="32">
        <f t="shared" si="21"/>
        <v>0</v>
      </c>
      <c r="I48" s="32">
        <f t="shared" si="21"/>
        <v>0</v>
      </c>
      <c r="J48" s="32">
        <f t="shared" si="21"/>
        <v>0</v>
      </c>
      <c r="K48" s="17"/>
    </row>
    <row r="49" spans="1:11" ht="35.25" customHeight="1">
      <c r="A49" s="283"/>
      <c r="B49" s="284"/>
      <c r="C49" s="185" t="s">
        <v>2</v>
      </c>
      <c r="D49" s="31">
        <f t="shared" si="20"/>
        <v>840.39999999999986</v>
      </c>
      <c r="E49" s="32">
        <f>E54</f>
        <v>121.3</v>
      </c>
      <c r="F49" s="32">
        <f t="shared" si="21"/>
        <v>124.5</v>
      </c>
      <c r="G49" s="32">
        <f t="shared" si="21"/>
        <v>136.19999999999999</v>
      </c>
      <c r="H49" s="32">
        <f t="shared" si="21"/>
        <v>152.80000000000001</v>
      </c>
      <c r="I49" s="32">
        <f t="shared" si="21"/>
        <v>152.80000000000001</v>
      </c>
      <c r="J49" s="32">
        <f t="shared" si="21"/>
        <v>152.80000000000001</v>
      </c>
      <c r="K49" s="17"/>
    </row>
    <row r="50" spans="1:11" ht="34.5" customHeight="1">
      <c r="A50" s="283"/>
      <c r="B50" s="284"/>
      <c r="C50" s="185" t="s">
        <v>3</v>
      </c>
      <c r="D50" s="31">
        <f t="shared" si="20"/>
        <v>0</v>
      </c>
      <c r="E50" s="32">
        <f>E55</f>
        <v>0</v>
      </c>
      <c r="F50" s="32">
        <f t="shared" si="21"/>
        <v>0</v>
      </c>
      <c r="G50" s="32">
        <f t="shared" si="21"/>
        <v>0</v>
      </c>
      <c r="H50" s="32">
        <f t="shared" si="21"/>
        <v>0</v>
      </c>
      <c r="I50" s="32">
        <f t="shared" si="21"/>
        <v>0</v>
      </c>
      <c r="J50" s="32">
        <f t="shared" si="21"/>
        <v>0</v>
      </c>
      <c r="K50" s="17"/>
    </row>
    <row r="51" spans="1:11" ht="33" customHeight="1">
      <c r="A51" s="283"/>
      <c r="B51" s="285"/>
      <c r="C51" s="185" t="s">
        <v>9</v>
      </c>
      <c r="D51" s="31">
        <f t="shared" si="20"/>
        <v>0</v>
      </c>
      <c r="E51" s="32">
        <f>E56</f>
        <v>0</v>
      </c>
      <c r="F51" s="32">
        <f t="shared" si="21"/>
        <v>0</v>
      </c>
      <c r="G51" s="32">
        <f t="shared" si="21"/>
        <v>0</v>
      </c>
      <c r="H51" s="32">
        <f t="shared" si="21"/>
        <v>0</v>
      </c>
      <c r="I51" s="32">
        <f t="shared" si="21"/>
        <v>0</v>
      </c>
      <c r="J51" s="32">
        <f t="shared" si="21"/>
        <v>0</v>
      </c>
      <c r="K51" s="17"/>
    </row>
    <row r="52" spans="1:11" ht="28.5" customHeight="1">
      <c r="A52" s="266" t="s">
        <v>20</v>
      </c>
      <c r="B52" s="267" t="s">
        <v>40</v>
      </c>
      <c r="C52" s="13" t="s">
        <v>8</v>
      </c>
      <c r="D52" s="20">
        <f>E52+F52+G52+H52+I52+J52</f>
        <v>840.39999999999986</v>
      </c>
      <c r="E52" s="38">
        <f>E53+E54+E55+E56</f>
        <v>121.3</v>
      </c>
      <c r="F52" s="38">
        <f t="shared" ref="F52:J52" si="22">F53+F54+F55+F56</f>
        <v>124.5</v>
      </c>
      <c r="G52" s="38">
        <f t="shared" si="22"/>
        <v>136.19999999999999</v>
      </c>
      <c r="H52" s="38">
        <f t="shared" si="22"/>
        <v>152.80000000000001</v>
      </c>
      <c r="I52" s="38">
        <f t="shared" si="22"/>
        <v>152.80000000000001</v>
      </c>
      <c r="J52" s="38">
        <f t="shared" si="22"/>
        <v>152.80000000000001</v>
      </c>
      <c r="K52" s="17"/>
    </row>
    <row r="53" spans="1:11" ht="32.25" customHeight="1">
      <c r="A53" s="266"/>
      <c r="B53" s="268"/>
      <c r="C53" s="4" t="s">
        <v>1</v>
      </c>
      <c r="D53" s="20">
        <f t="shared" ref="D53:D56" si="23">E53+F53+G53+H53+I53+J53</f>
        <v>0</v>
      </c>
      <c r="E53" s="36">
        <v>0</v>
      </c>
      <c r="F53" s="36">
        <v>0</v>
      </c>
      <c r="G53" s="36">
        <v>0</v>
      </c>
      <c r="H53" s="36">
        <v>0</v>
      </c>
      <c r="I53" s="36">
        <v>0</v>
      </c>
      <c r="J53" s="36">
        <v>0</v>
      </c>
      <c r="K53" s="17"/>
    </row>
    <row r="54" spans="1:11" ht="35.25" customHeight="1">
      <c r="A54" s="266"/>
      <c r="B54" s="268"/>
      <c r="C54" s="4" t="s">
        <v>2</v>
      </c>
      <c r="D54" s="20">
        <f t="shared" si="23"/>
        <v>840.39999999999986</v>
      </c>
      <c r="E54" s="36">
        <v>121.3</v>
      </c>
      <c r="F54" s="36">
        <v>124.5</v>
      </c>
      <c r="G54" s="36">
        <v>136.19999999999999</v>
      </c>
      <c r="H54" s="36">
        <v>152.80000000000001</v>
      </c>
      <c r="I54" s="36">
        <v>152.80000000000001</v>
      </c>
      <c r="J54" s="36">
        <v>152.80000000000001</v>
      </c>
      <c r="K54" s="17"/>
    </row>
    <row r="55" spans="1:11" ht="29.25" customHeight="1">
      <c r="A55" s="266"/>
      <c r="B55" s="268"/>
      <c r="C55" s="4" t="s">
        <v>3</v>
      </c>
      <c r="D55" s="20">
        <f t="shared" si="23"/>
        <v>0</v>
      </c>
      <c r="E55" s="36">
        <v>0</v>
      </c>
      <c r="F55" s="36">
        <v>0</v>
      </c>
      <c r="G55" s="36">
        <v>0</v>
      </c>
      <c r="H55" s="36">
        <v>0</v>
      </c>
      <c r="I55" s="36">
        <v>0</v>
      </c>
      <c r="J55" s="36">
        <v>0</v>
      </c>
      <c r="K55" s="17"/>
    </row>
    <row r="56" spans="1:11" ht="34.5" customHeight="1">
      <c r="A56" s="266"/>
      <c r="B56" s="269"/>
      <c r="C56" s="4" t="s">
        <v>9</v>
      </c>
      <c r="D56" s="20">
        <f t="shared" si="23"/>
        <v>0</v>
      </c>
      <c r="E56" s="36">
        <v>0</v>
      </c>
      <c r="F56" s="36">
        <v>0</v>
      </c>
      <c r="G56" s="36">
        <v>0</v>
      </c>
      <c r="H56" s="36">
        <v>0</v>
      </c>
      <c r="I56" s="36">
        <v>0</v>
      </c>
      <c r="J56" s="36">
        <v>0</v>
      </c>
      <c r="K56" s="17"/>
    </row>
  </sheetData>
  <mergeCells count="27">
    <mergeCell ref="H1:J1"/>
    <mergeCell ref="A2:J2"/>
    <mergeCell ref="A32:A36"/>
    <mergeCell ref="B32:B36"/>
    <mergeCell ref="A47:A51"/>
    <mergeCell ref="B47:B51"/>
    <mergeCell ref="A7:A11"/>
    <mergeCell ref="B7:B11"/>
    <mergeCell ref="A12:A16"/>
    <mergeCell ref="B12:B16"/>
    <mergeCell ref="A3:J3"/>
    <mergeCell ref="A4:A5"/>
    <mergeCell ref="B4:B5"/>
    <mergeCell ref="C4:C5"/>
    <mergeCell ref="D4:J4"/>
    <mergeCell ref="A42:A46"/>
    <mergeCell ref="A52:A56"/>
    <mergeCell ref="B52:B56"/>
    <mergeCell ref="A17:A21"/>
    <mergeCell ref="B17:B21"/>
    <mergeCell ref="A22:A26"/>
    <mergeCell ref="B22:B26"/>
    <mergeCell ref="A27:A31"/>
    <mergeCell ref="B27:B31"/>
    <mergeCell ref="A37:A41"/>
    <mergeCell ref="B37:B41"/>
    <mergeCell ref="B42:B46"/>
  </mergeCells>
  <pageMargins left="0.7" right="0.7" top="0.75" bottom="0.75" header="0.3" footer="0.3"/>
  <pageSetup paperSize="9" orientation="landscape" r:id="rId1"/>
  <rowBreaks count="3" manualBreakCount="3">
    <brk id="16" max="16383" man="1"/>
    <brk id="31" max="16383" man="1"/>
    <brk id="46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K41"/>
  <sheetViews>
    <sheetView workbookViewId="0">
      <pane ySplit="5" topLeftCell="A42" activePane="bottomLeft" state="frozen"/>
      <selection pane="bottomLeft" activeCell="G7" sqref="G7"/>
    </sheetView>
  </sheetViews>
  <sheetFormatPr defaultRowHeight="15"/>
  <cols>
    <col min="1" max="1" width="14.42578125" customWidth="1"/>
    <col min="2" max="2" width="17.28515625" customWidth="1"/>
    <col min="3" max="3" width="25.140625" customWidth="1"/>
    <col min="4" max="4" width="10.28515625" customWidth="1"/>
    <col min="5" max="5" width="10.140625" customWidth="1"/>
    <col min="10" max="10" width="9.5703125" customWidth="1"/>
  </cols>
  <sheetData>
    <row r="1" spans="1:10" ht="19.5" customHeight="1">
      <c r="G1" s="202"/>
      <c r="H1" s="202"/>
      <c r="I1" s="202"/>
      <c r="J1" s="202"/>
    </row>
    <row r="2" spans="1:10">
      <c r="A2" s="251" t="s">
        <v>62</v>
      </c>
      <c r="B2" s="252"/>
      <c r="C2" s="252"/>
      <c r="D2" s="252"/>
      <c r="E2" s="252"/>
      <c r="F2" s="252"/>
      <c r="G2" s="252"/>
      <c r="H2" s="252"/>
      <c r="I2" s="252"/>
      <c r="J2" s="253"/>
    </row>
    <row r="3" spans="1:10" ht="69" customHeight="1">
      <c r="A3" s="321" t="s">
        <v>53</v>
      </c>
      <c r="B3" s="322"/>
      <c r="C3" s="322"/>
      <c r="D3" s="322"/>
      <c r="E3" s="322"/>
      <c r="F3" s="322"/>
      <c r="G3" s="322"/>
      <c r="H3" s="322"/>
      <c r="I3" s="322"/>
      <c r="J3" s="323"/>
    </row>
    <row r="4" spans="1:10" ht="15.75">
      <c r="A4" s="212" t="s">
        <v>4</v>
      </c>
      <c r="B4" s="210" t="s">
        <v>5</v>
      </c>
      <c r="C4" s="210" t="s">
        <v>6</v>
      </c>
      <c r="D4" s="207" t="s">
        <v>12</v>
      </c>
      <c r="E4" s="208"/>
      <c r="F4" s="208"/>
      <c r="G4" s="208"/>
      <c r="H4" s="208"/>
      <c r="I4" s="208"/>
      <c r="J4" s="209"/>
    </row>
    <row r="5" spans="1:10" ht="16.5" thickBot="1">
      <c r="A5" s="213"/>
      <c r="B5" s="211"/>
      <c r="C5" s="211"/>
      <c r="D5" s="35" t="s">
        <v>0</v>
      </c>
      <c r="E5" s="3">
        <v>2020</v>
      </c>
      <c r="F5" s="3">
        <v>2021</v>
      </c>
      <c r="G5" s="3">
        <v>2022</v>
      </c>
      <c r="H5" s="3">
        <v>2023</v>
      </c>
      <c r="I5" s="3">
        <v>2024</v>
      </c>
      <c r="J5" s="3">
        <v>2025</v>
      </c>
    </row>
    <row r="6" spans="1:10" ht="16.5" thickBot="1">
      <c r="A6" s="9">
        <v>1</v>
      </c>
      <c r="B6" s="10">
        <v>2</v>
      </c>
      <c r="C6" s="10">
        <v>3</v>
      </c>
      <c r="D6" s="42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1">
        <v>10</v>
      </c>
    </row>
    <row r="7" spans="1:10" ht="21.75" customHeight="1">
      <c r="A7" s="316" t="s">
        <v>17</v>
      </c>
      <c r="B7" s="318" t="s">
        <v>54</v>
      </c>
      <c r="C7" s="165" t="s">
        <v>8</v>
      </c>
      <c r="D7" s="20">
        <f>E7+F7+G7+H7+I7+J7</f>
        <v>28479.3</v>
      </c>
      <c r="E7" s="20">
        <f>E8+E9+E10+E11</f>
        <v>4625.8</v>
      </c>
      <c r="F7" s="20">
        <f t="shared" ref="F7:J7" si="0">F8+F9+F10+F11</f>
        <v>4712.3</v>
      </c>
      <c r="G7" s="20">
        <f t="shared" si="0"/>
        <v>4849.2</v>
      </c>
      <c r="H7" s="20">
        <f t="shared" si="0"/>
        <v>4864</v>
      </c>
      <c r="I7" s="20">
        <f t="shared" si="0"/>
        <v>4814</v>
      </c>
      <c r="J7" s="20">
        <f t="shared" si="0"/>
        <v>4614</v>
      </c>
    </row>
    <row r="8" spans="1:10" ht="24.75" customHeight="1">
      <c r="A8" s="316"/>
      <c r="B8" s="318"/>
      <c r="C8" s="166" t="s">
        <v>1</v>
      </c>
      <c r="D8" s="20">
        <f t="shared" ref="D8:D11" si="1">E8+F8+G8+H8+I8+J8</f>
        <v>0</v>
      </c>
      <c r="E8" s="27">
        <f>E13+E18+E33+E38</f>
        <v>0</v>
      </c>
      <c r="F8" s="27">
        <f t="shared" ref="F8:J8" si="2">F13+F18+F33+F38</f>
        <v>0</v>
      </c>
      <c r="G8" s="27">
        <f t="shared" si="2"/>
        <v>0</v>
      </c>
      <c r="H8" s="27">
        <f t="shared" si="2"/>
        <v>0</v>
      </c>
      <c r="I8" s="27">
        <f t="shared" si="2"/>
        <v>0</v>
      </c>
      <c r="J8" s="27">
        <f t="shared" si="2"/>
        <v>0</v>
      </c>
    </row>
    <row r="9" spans="1:10" ht="22.5" customHeight="1">
      <c r="A9" s="316"/>
      <c r="B9" s="318"/>
      <c r="C9" s="166" t="s">
        <v>2</v>
      </c>
      <c r="D9" s="20">
        <f t="shared" si="1"/>
        <v>0</v>
      </c>
      <c r="E9" s="27">
        <f>E14+E19+E34+E39</f>
        <v>0</v>
      </c>
      <c r="F9" s="27">
        <f t="shared" ref="F9:J9" si="3">F14+F19+F34+F39</f>
        <v>0</v>
      </c>
      <c r="G9" s="27">
        <f t="shared" si="3"/>
        <v>0</v>
      </c>
      <c r="H9" s="27">
        <f t="shared" si="3"/>
        <v>0</v>
      </c>
      <c r="I9" s="27">
        <f t="shared" si="3"/>
        <v>0</v>
      </c>
      <c r="J9" s="27">
        <f t="shared" si="3"/>
        <v>0</v>
      </c>
    </row>
    <row r="10" spans="1:10" ht="15.75">
      <c r="A10" s="316"/>
      <c r="B10" s="318"/>
      <c r="C10" s="166" t="s">
        <v>3</v>
      </c>
      <c r="D10" s="20">
        <f t="shared" si="1"/>
        <v>28479.3</v>
      </c>
      <c r="E10" s="27">
        <f>E15+E20+E35+E40</f>
        <v>4625.8</v>
      </c>
      <c r="F10" s="27">
        <f t="shared" ref="F10:J10" si="4">F15+F20+F35+F40</f>
        <v>4712.3</v>
      </c>
      <c r="G10" s="27">
        <f t="shared" si="4"/>
        <v>4849.2</v>
      </c>
      <c r="H10" s="27">
        <f t="shared" si="4"/>
        <v>4864</v>
      </c>
      <c r="I10" s="27">
        <f t="shared" si="4"/>
        <v>4814</v>
      </c>
      <c r="J10" s="27">
        <f t="shared" si="4"/>
        <v>4614</v>
      </c>
    </row>
    <row r="11" spans="1:10" ht="24.75" customHeight="1">
      <c r="A11" s="317"/>
      <c r="B11" s="319"/>
      <c r="C11" s="166" t="s">
        <v>9</v>
      </c>
      <c r="D11" s="20">
        <f t="shared" si="1"/>
        <v>0</v>
      </c>
      <c r="E11" s="27">
        <f>E16+E21+E36+E41</f>
        <v>0</v>
      </c>
      <c r="F11" s="27">
        <f t="shared" ref="F11:J11" si="5">F16+F21+F36+F41</f>
        <v>0</v>
      </c>
      <c r="G11" s="27">
        <f t="shared" si="5"/>
        <v>0</v>
      </c>
      <c r="H11" s="27">
        <f t="shared" si="5"/>
        <v>0</v>
      </c>
      <c r="I11" s="27">
        <f t="shared" si="5"/>
        <v>0</v>
      </c>
      <c r="J11" s="27">
        <f t="shared" si="5"/>
        <v>0</v>
      </c>
    </row>
    <row r="12" spans="1:10" ht="19.5" customHeight="1">
      <c r="A12" s="309" t="s">
        <v>18</v>
      </c>
      <c r="B12" s="312" t="s">
        <v>41</v>
      </c>
      <c r="C12" s="29" t="s">
        <v>8</v>
      </c>
      <c r="D12" s="44">
        <f>E12+F12+G12+H12+I12+J12</f>
        <v>3680.5</v>
      </c>
      <c r="E12" s="44">
        <f>E13+E14+E15+E16</f>
        <v>476.5</v>
      </c>
      <c r="F12" s="44">
        <f t="shared" ref="F12:J12" si="6">F13+F14+F15+F16</f>
        <v>468.5</v>
      </c>
      <c r="G12" s="44">
        <f t="shared" si="6"/>
        <v>593.5</v>
      </c>
      <c r="H12" s="44">
        <f t="shared" si="6"/>
        <v>714</v>
      </c>
      <c r="I12" s="44">
        <f t="shared" si="6"/>
        <v>714</v>
      </c>
      <c r="J12" s="44">
        <f t="shared" si="6"/>
        <v>714</v>
      </c>
    </row>
    <row r="13" spans="1:10" ht="15.75">
      <c r="A13" s="310"/>
      <c r="B13" s="307"/>
      <c r="C13" s="34" t="s">
        <v>1</v>
      </c>
      <c r="D13" s="44">
        <f t="shared" ref="D13:D16" si="7">E13+F13+G13+H13+I13+J13</f>
        <v>0</v>
      </c>
      <c r="E13" s="32">
        <v>0</v>
      </c>
      <c r="F13" s="32">
        <v>0</v>
      </c>
      <c r="G13" s="32">
        <v>0</v>
      </c>
      <c r="H13" s="32">
        <v>0</v>
      </c>
      <c r="I13" s="32">
        <v>0</v>
      </c>
      <c r="J13" s="32">
        <v>0</v>
      </c>
    </row>
    <row r="14" spans="1:10" ht="15.75">
      <c r="A14" s="310"/>
      <c r="B14" s="307"/>
      <c r="C14" s="34" t="s">
        <v>2</v>
      </c>
      <c r="D14" s="44">
        <f t="shared" si="7"/>
        <v>0</v>
      </c>
      <c r="E14" s="32">
        <v>0</v>
      </c>
      <c r="F14" s="32">
        <v>0</v>
      </c>
      <c r="G14" s="32">
        <v>0</v>
      </c>
      <c r="H14" s="32">
        <v>0</v>
      </c>
      <c r="I14" s="32">
        <v>0</v>
      </c>
      <c r="J14" s="32">
        <v>0</v>
      </c>
    </row>
    <row r="15" spans="1:10" ht="21.75" customHeight="1">
      <c r="A15" s="310"/>
      <c r="B15" s="307"/>
      <c r="C15" s="34" t="s">
        <v>3</v>
      </c>
      <c r="D15" s="44">
        <f t="shared" si="7"/>
        <v>3680.5</v>
      </c>
      <c r="E15" s="32">
        <v>476.5</v>
      </c>
      <c r="F15" s="110">
        <v>468.5</v>
      </c>
      <c r="G15" s="32">
        <v>593.5</v>
      </c>
      <c r="H15" s="32">
        <v>714</v>
      </c>
      <c r="I15" s="32">
        <v>714</v>
      </c>
      <c r="J15" s="32">
        <v>714</v>
      </c>
    </row>
    <row r="16" spans="1:10" ht="45" customHeight="1" thickBot="1">
      <c r="A16" s="311"/>
      <c r="B16" s="308"/>
      <c r="C16" s="30" t="s">
        <v>9</v>
      </c>
      <c r="D16" s="44">
        <f t="shared" si="7"/>
        <v>0</v>
      </c>
      <c r="E16" s="33">
        <v>0</v>
      </c>
      <c r="F16" s="33">
        <v>0</v>
      </c>
      <c r="G16" s="33">
        <v>0</v>
      </c>
      <c r="H16" s="33">
        <v>0</v>
      </c>
      <c r="I16" s="33">
        <v>0</v>
      </c>
      <c r="J16" s="33">
        <v>0</v>
      </c>
    </row>
    <row r="17" spans="1:11" ht="25.5" customHeight="1">
      <c r="A17" s="303" t="s">
        <v>19</v>
      </c>
      <c r="B17" s="320" t="s">
        <v>55</v>
      </c>
      <c r="C17" s="28" t="s">
        <v>8</v>
      </c>
      <c r="D17" s="31">
        <f>E17+F17+G17+H17+I17+J17</f>
        <v>24798.799999999999</v>
      </c>
      <c r="E17" s="31">
        <f>E18+E19+E20+E21</f>
        <v>4149.3</v>
      </c>
      <c r="F17" s="31">
        <f t="shared" ref="F17:J17" si="8">F18+F19+F20+F21</f>
        <v>4243.8</v>
      </c>
      <c r="G17" s="31">
        <f t="shared" si="8"/>
        <v>4255.7</v>
      </c>
      <c r="H17" s="31">
        <f t="shared" si="8"/>
        <v>4150</v>
      </c>
      <c r="I17" s="31">
        <f t="shared" si="8"/>
        <v>4100</v>
      </c>
      <c r="J17" s="31">
        <f t="shared" si="8"/>
        <v>3900</v>
      </c>
    </row>
    <row r="18" spans="1:11" ht="22.5" customHeight="1">
      <c r="A18" s="304"/>
      <c r="B18" s="307"/>
      <c r="C18" s="34" t="s">
        <v>1</v>
      </c>
      <c r="D18" s="31">
        <f t="shared" ref="D18:D21" si="9">E18+F18+G18+H18+I18+J18</f>
        <v>0</v>
      </c>
      <c r="E18" s="32">
        <f>E23+E28</f>
        <v>0</v>
      </c>
      <c r="F18" s="32">
        <f t="shared" ref="F18:J18" si="10">F23+F28</f>
        <v>0</v>
      </c>
      <c r="G18" s="32">
        <f t="shared" si="10"/>
        <v>0</v>
      </c>
      <c r="H18" s="32">
        <f t="shared" si="10"/>
        <v>0</v>
      </c>
      <c r="I18" s="32">
        <f t="shared" si="10"/>
        <v>0</v>
      </c>
      <c r="J18" s="32">
        <f t="shared" si="10"/>
        <v>0</v>
      </c>
    </row>
    <row r="19" spans="1:11" ht="21.75" customHeight="1">
      <c r="A19" s="304"/>
      <c r="B19" s="307"/>
      <c r="C19" s="34" t="s">
        <v>2</v>
      </c>
      <c r="D19" s="31">
        <f t="shared" si="9"/>
        <v>0</v>
      </c>
      <c r="E19" s="32">
        <f t="shared" ref="E19:J21" si="11">E24+E29</f>
        <v>0</v>
      </c>
      <c r="F19" s="32">
        <f t="shared" si="11"/>
        <v>0</v>
      </c>
      <c r="G19" s="32">
        <f t="shared" si="11"/>
        <v>0</v>
      </c>
      <c r="H19" s="32">
        <f t="shared" si="11"/>
        <v>0</v>
      </c>
      <c r="I19" s="32">
        <f t="shared" si="11"/>
        <v>0</v>
      </c>
      <c r="J19" s="32">
        <f t="shared" si="11"/>
        <v>0</v>
      </c>
    </row>
    <row r="20" spans="1:11" ht="21" customHeight="1">
      <c r="A20" s="304"/>
      <c r="B20" s="307"/>
      <c r="C20" s="34" t="s">
        <v>3</v>
      </c>
      <c r="D20" s="31">
        <f t="shared" si="9"/>
        <v>24798.799999999999</v>
      </c>
      <c r="E20" s="32">
        <f t="shared" si="11"/>
        <v>4149.3</v>
      </c>
      <c r="F20" s="32">
        <f t="shared" si="11"/>
        <v>4243.8</v>
      </c>
      <c r="G20" s="32">
        <f t="shared" si="11"/>
        <v>4255.7</v>
      </c>
      <c r="H20" s="32">
        <f t="shared" si="11"/>
        <v>4150</v>
      </c>
      <c r="I20" s="32">
        <f t="shared" si="11"/>
        <v>4100</v>
      </c>
      <c r="J20" s="32">
        <f t="shared" si="11"/>
        <v>3900</v>
      </c>
    </row>
    <row r="21" spans="1:11" ht="27" customHeight="1" thickBot="1">
      <c r="A21" s="305"/>
      <c r="B21" s="308"/>
      <c r="C21" s="30" t="s">
        <v>9</v>
      </c>
      <c r="D21" s="48">
        <f t="shared" si="9"/>
        <v>0</v>
      </c>
      <c r="E21" s="32">
        <f t="shared" si="11"/>
        <v>0</v>
      </c>
      <c r="F21" s="32">
        <f t="shared" si="11"/>
        <v>0</v>
      </c>
      <c r="G21" s="32">
        <f t="shared" si="11"/>
        <v>0</v>
      </c>
      <c r="H21" s="32">
        <f t="shared" si="11"/>
        <v>0</v>
      </c>
      <c r="I21" s="32">
        <f t="shared" si="11"/>
        <v>0</v>
      </c>
      <c r="J21" s="32">
        <f t="shared" si="11"/>
        <v>0</v>
      </c>
    </row>
    <row r="22" spans="1:11" ht="20.25" customHeight="1" thickBot="1">
      <c r="A22" s="313" t="s">
        <v>14</v>
      </c>
      <c r="B22" s="300" t="s">
        <v>56</v>
      </c>
      <c r="C22" s="47" t="s">
        <v>8</v>
      </c>
      <c r="D22" s="40">
        <f>E22+F22+G22+H22+I22+J22</f>
        <v>24333.8</v>
      </c>
      <c r="E22" s="41">
        <f>E23+E24+E25+E26</f>
        <v>4009.3</v>
      </c>
      <c r="F22" s="41">
        <f t="shared" ref="F22:J22" si="12">F23+F24+F25+F26</f>
        <v>4068.8</v>
      </c>
      <c r="G22" s="41">
        <f t="shared" si="12"/>
        <v>4105.7</v>
      </c>
      <c r="H22" s="41">
        <f t="shared" si="12"/>
        <v>4150</v>
      </c>
      <c r="I22" s="41">
        <f t="shared" si="12"/>
        <v>4100</v>
      </c>
      <c r="J22" s="41">
        <f t="shared" si="12"/>
        <v>3900</v>
      </c>
      <c r="K22" s="17"/>
    </row>
    <row r="23" spans="1:11" ht="25.5" customHeight="1" thickBot="1">
      <c r="A23" s="314"/>
      <c r="B23" s="301"/>
      <c r="C23" s="45" t="s">
        <v>1</v>
      </c>
      <c r="D23" s="40">
        <f t="shared" ref="D23:D26" si="13">E23+F23+G23+H23+I23+J23</f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  <c r="K23" s="17"/>
    </row>
    <row r="24" spans="1:11" ht="23.25" customHeight="1" thickBot="1">
      <c r="A24" s="314"/>
      <c r="B24" s="301"/>
      <c r="C24" s="45" t="s">
        <v>2</v>
      </c>
      <c r="D24" s="40">
        <f t="shared" si="13"/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  <c r="K24" s="17"/>
    </row>
    <row r="25" spans="1:11" ht="24.75" customHeight="1" thickBot="1">
      <c r="A25" s="314"/>
      <c r="B25" s="301"/>
      <c r="C25" s="45" t="s">
        <v>3</v>
      </c>
      <c r="D25" s="40">
        <f t="shared" si="13"/>
        <v>24333.8</v>
      </c>
      <c r="E25" s="36">
        <v>4009.3</v>
      </c>
      <c r="F25" s="36">
        <v>4068.8</v>
      </c>
      <c r="G25" s="36">
        <v>4105.7</v>
      </c>
      <c r="H25" s="36">
        <v>4150</v>
      </c>
      <c r="I25" s="36">
        <v>4100</v>
      </c>
      <c r="J25" s="36">
        <v>3900</v>
      </c>
      <c r="K25" s="17"/>
    </row>
    <row r="26" spans="1:11" ht="25.5" customHeight="1" thickBot="1">
      <c r="A26" s="315"/>
      <c r="B26" s="302"/>
      <c r="C26" s="46" t="s">
        <v>9</v>
      </c>
      <c r="D26" s="40">
        <f t="shared" si="13"/>
        <v>0</v>
      </c>
      <c r="E26" s="36">
        <v>0</v>
      </c>
      <c r="F26" s="36">
        <v>0</v>
      </c>
      <c r="G26" s="36">
        <v>0</v>
      </c>
      <c r="H26" s="36">
        <v>0</v>
      </c>
      <c r="I26" s="36">
        <v>0</v>
      </c>
      <c r="J26" s="36">
        <v>0</v>
      </c>
      <c r="K26" s="17"/>
    </row>
    <row r="27" spans="1:11" ht="21.75" customHeight="1" thickBot="1">
      <c r="A27" s="313" t="s">
        <v>58</v>
      </c>
      <c r="B27" s="300" t="s">
        <v>57</v>
      </c>
      <c r="C27" s="47" t="s">
        <v>8</v>
      </c>
      <c r="D27" s="40">
        <f>E27+F27+G27+H27+I27+J27</f>
        <v>465</v>
      </c>
      <c r="E27" s="41">
        <f>E28+E29+E30+E31</f>
        <v>140</v>
      </c>
      <c r="F27" s="41">
        <f t="shared" ref="F27:J27" si="14">F28+F29+F30+F31</f>
        <v>175</v>
      </c>
      <c r="G27" s="41">
        <f t="shared" si="14"/>
        <v>150</v>
      </c>
      <c r="H27" s="41">
        <f t="shared" si="14"/>
        <v>0</v>
      </c>
      <c r="I27" s="41">
        <f t="shared" si="14"/>
        <v>0</v>
      </c>
      <c r="J27" s="41">
        <f t="shared" si="14"/>
        <v>0</v>
      </c>
      <c r="K27" s="17"/>
    </row>
    <row r="28" spans="1:11" ht="21" customHeight="1" thickBot="1">
      <c r="A28" s="314"/>
      <c r="B28" s="301"/>
      <c r="C28" s="45" t="s">
        <v>1</v>
      </c>
      <c r="D28" s="40">
        <f t="shared" ref="D28:D31" si="15">E28+F28+G28+H28+I28+J28</f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  <c r="K28" s="17"/>
    </row>
    <row r="29" spans="1:11" ht="21.75" customHeight="1" thickBot="1">
      <c r="A29" s="314"/>
      <c r="B29" s="301"/>
      <c r="C29" s="45" t="s">
        <v>2</v>
      </c>
      <c r="D29" s="40">
        <f t="shared" si="15"/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  <c r="K29" s="17"/>
    </row>
    <row r="30" spans="1:11" ht="21.75" customHeight="1" thickBot="1">
      <c r="A30" s="314"/>
      <c r="B30" s="301"/>
      <c r="C30" s="45" t="s">
        <v>3</v>
      </c>
      <c r="D30" s="40">
        <f t="shared" si="15"/>
        <v>465</v>
      </c>
      <c r="E30" s="36">
        <v>140</v>
      </c>
      <c r="F30" s="36">
        <v>175</v>
      </c>
      <c r="G30" s="36">
        <v>150</v>
      </c>
      <c r="H30" s="36">
        <v>0</v>
      </c>
      <c r="I30" s="36">
        <v>0</v>
      </c>
      <c r="J30" s="36">
        <v>0</v>
      </c>
      <c r="K30" s="17"/>
    </row>
    <row r="31" spans="1:11" ht="23.25" customHeight="1" thickBot="1">
      <c r="A31" s="315"/>
      <c r="B31" s="302"/>
      <c r="C31" s="46" t="s">
        <v>9</v>
      </c>
      <c r="D31" s="96">
        <f t="shared" si="15"/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  <c r="K31" s="17"/>
    </row>
    <row r="32" spans="1:11" ht="23.25" customHeight="1">
      <c r="A32" s="303" t="s">
        <v>21</v>
      </c>
      <c r="B32" s="306" t="s">
        <v>42</v>
      </c>
      <c r="C32" s="28" t="s">
        <v>8</v>
      </c>
      <c r="D32" s="31">
        <f>E32+F32+G32+H32+I32+J32</f>
        <v>0</v>
      </c>
      <c r="E32" s="31">
        <f>E33+E34+E35+E36</f>
        <v>0</v>
      </c>
      <c r="F32" s="31">
        <f t="shared" ref="F32:J32" si="16">F33+F34+F35+F36</f>
        <v>0</v>
      </c>
      <c r="G32" s="31">
        <f t="shared" si="16"/>
        <v>0</v>
      </c>
      <c r="H32" s="31">
        <f t="shared" si="16"/>
        <v>0</v>
      </c>
      <c r="I32" s="31">
        <f t="shared" si="16"/>
        <v>0</v>
      </c>
      <c r="J32" s="31">
        <f t="shared" si="16"/>
        <v>0</v>
      </c>
    </row>
    <row r="33" spans="1:10" ht="15.75">
      <c r="A33" s="304"/>
      <c r="B33" s="307"/>
      <c r="C33" s="34" t="s">
        <v>1</v>
      </c>
      <c r="D33" s="31">
        <f t="shared" ref="D33:D41" si="17">E33+F33+G33+H33+I33+J33</f>
        <v>0</v>
      </c>
      <c r="E33" s="32">
        <v>0</v>
      </c>
      <c r="F33" s="32">
        <v>0</v>
      </c>
      <c r="G33" s="32">
        <v>0</v>
      </c>
      <c r="H33" s="32">
        <v>0</v>
      </c>
      <c r="I33" s="32">
        <v>0</v>
      </c>
      <c r="J33" s="32">
        <v>0</v>
      </c>
    </row>
    <row r="34" spans="1:10" ht="20.25" customHeight="1">
      <c r="A34" s="304"/>
      <c r="B34" s="307"/>
      <c r="C34" s="34" t="s">
        <v>2</v>
      </c>
      <c r="D34" s="31">
        <f t="shared" si="17"/>
        <v>0</v>
      </c>
      <c r="E34" s="32">
        <v>0</v>
      </c>
      <c r="F34" s="32">
        <v>0</v>
      </c>
      <c r="G34" s="32">
        <v>0</v>
      </c>
      <c r="H34" s="32">
        <v>0</v>
      </c>
      <c r="I34" s="32">
        <v>0</v>
      </c>
      <c r="J34" s="32">
        <v>0</v>
      </c>
    </row>
    <row r="35" spans="1:10" ht="22.5" customHeight="1">
      <c r="A35" s="304"/>
      <c r="B35" s="307"/>
      <c r="C35" s="34" t="s">
        <v>3</v>
      </c>
      <c r="D35" s="31">
        <f t="shared" si="17"/>
        <v>0</v>
      </c>
      <c r="E35" s="32">
        <v>0</v>
      </c>
      <c r="F35" s="32">
        <v>0</v>
      </c>
      <c r="G35" s="32">
        <v>0</v>
      </c>
      <c r="H35" s="32">
        <v>0</v>
      </c>
      <c r="I35" s="32">
        <v>0</v>
      </c>
      <c r="J35" s="32">
        <v>0</v>
      </c>
    </row>
    <row r="36" spans="1:10" ht="24.75" customHeight="1" thickBot="1">
      <c r="A36" s="305"/>
      <c r="B36" s="308"/>
      <c r="C36" s="30" t="s">
        <v>9</v>
      </c>
      <c r="D36" s="51">
        <f t="shared" si="17"/>
        <v>0</v>
      </c>
      <c r="E36" s="33">
        <v>0</v>
      </c>
      <c r="F36" s="33">
        <v>0</v>
      </c>
      <c r="G36" s="33">
        <v>0</v>
      </c>
      <c r="H36" s="33">
        <v>0</v>
      </c>
      <c r="I36" s="33">
        <v>0</v>
      </c>
      <c r="J36" s="33">
        <v>0</v>
      </c>
    </row>
    <row r="37" spans="1:10" ht="24" customHeight="1">
      <c r="A37" s="296" t="s">
        <v>48</v>
      </c>
      <c r="B37" s="299" t="s">
        <v>73</v>
      </c>
      <c r="C37" s="28" t="s">
        <v>8</v>
      </c>
      <c r="D37" s="31">
        <f t="shared" si="17"/>
        <v>0</v>
      </c>
      <c r="E37" s="97">
        <f>E38+E39+E40+E41</f>
        <v>0</v>
      </c>
      <c r="F37" s="97">
        <f t="shared" ref="F37:J37" si="18">F38+F39+F40+F41</f>
        <v>0</v>
      </c>
      <c r="G37" s="97">
        <f t="shared" si="18"/>
        <v>0</v>
      </c>
      <c r="H37" s="97">
        <f t="shared" si="18"/>
        <v>0</v>
      </c>
      <c r="I37" s="97">
        <f t="shared" si="18"/>
        <v>0</v>
      </c>
      <c r="J37" s="97">
        <f t="shared" si="18"/>
        <v>0</v>
      </c>
    </row>
    <row r="38" spans="1:10" ht="23.25" customHeight="1">
      <c r="A38" s="297"/>
      <c r="B38" s="297"/>
      <c r="C38" s="34" t="s">
        <v>1</v>
      </c>
      <c r="D38" s="44">
        <f t="shared" si="17"/>
        <v>0</v>
      </c>
      <c r="E38" s="95">
        <v>0</v>
      </c>
      <c r="F38" s="95">
        <v>0</v>
      </c>
      <c r="G38" s="95">
        <v>0</v>
      </c>
      <c r="H38" s="95">
        <v>0</v>
      </c>
      <c r="I38" s="95">
        <v>0</v>
      </c>
      <c r="J38" s="95">
        <v>0</v>
      </c>
    </row>
    <row r="39" spans="1:10" ht="15.75">
      <c r="A39" s="297"/>
      <c r="B39" s="297"/>
      <c r="C39" s="34" t="s">
        <v>2</v>
      </c>
      <c r="D39" s="44">
        <f t="shared" si="17"/>
        <v>0</v>
      </c>
      <c r="E39" s="95">
        <v>0</v>
      </c>
      <c r="F39" s="95">
        <v>0</v>
      </c>
      <c r="G39" s="95">
        <v>0</v>
      </c>
      <c r="H39" s="95">
        <v>0</v>
      </c>
      <c r="I39" s="95">
        <v>0</v>
      </c>
      <c r="J39" s="95">
        <v>0</v>
      </c>
    </row>
    <row r="40" spans="1:10" ht="15.75">
      <c r="A40" s="297"/>
      <c r="B40" s="297"/>
      <c r="C40" s="34" t="s">
        <v>3</v>
      </c>
      <c r="D40" s="44">
        <f t="shared" si="17"/>
        <v>0</v>
      </c>
      <c r="E40" s="95">
        <v>0</v>
      </c>
      <c r="F40" s="95">
        <v>0</v>
      </c>
      <c r="G40" s="95">
        <v>0</v>
      </c>
      <c r="H40" s="95">
        <v>0</v>
      </c>
      <c r="I40" s="95">
        <v>0</v>
      </c>
      <c r="J40" s="95">
        <v>0</v>
      </c>
    </row>
    <row r="41" spans="1:10" ht="23.25" customHeight="1" thickBot="1">
      <c r="A41" s="298"/>
      <c r="B41" s="298"/>
      <c r="C41" s="30" t="s">
        <v>9</v>
      </c>
      <c r="D41" s="51">
        <f t="shared" si="17"/>
        <v>0</v>
      </c>
      <c r="E41" s="98">
        <v>0</v>
      </c>
      <c r="F41" s="98">
        <v>0</v>
      </c>
      <c r="G41" s="98">
        <v>0</v>
      </c>
      <c r="H41" s="98">
        <v>0</v>
      </c>
      <c r="I41" s="98">
        <v>0</v>
      </c>
      <c r="J41" s="98">
        <v>0</v>
      </c>
    </row>
  </sheetData>
  <mergeCells count="21">
    <mergeCell ref="G1:J1"/>
    <mergeCell ref="A12:A16"/>
    <mergeCell ref="B12:B16"/>
    <mergeCell ref="A27:A31"/>
    <mergeCell ref="A2:J2"/>
    <mergeCell ref="A7:A11"/>
    <mergeCell ref="B7:B11"/>
    <mergeCell ref="B22:B26"/>
    <mergeCell ref="A22:A26"/>
    <mergeCell ref="B17:B21"/>
    <mergeCell ref="A17:A21"/>
    <mergeCell ref="A3:J3"/>
    <mergeCell ref="A4:A5"/>
    <mergeCell ref="B4:B5"/>
    <mergeCell ref="C4:C5"/>
    <mergeCell ref="D4:J4"/>
    <mergeCell ref="A37:A41"/>
    <mergeCell ref="B37:B41"/>
    <mergeCell ref="B27:B31"/>
    <mergeCell ref="A32:A36"/>
    <mergeCell ref="B32:B36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N56"/>
  <sheetViews>
    <sheetView view="pageBreakPreview" zoomScaleNormal="100" zoomScaleSheetLayoutView="100" workbookViewId="0">
      <pane ySplit="5" topLeftCell="A39" activePane="bottomLeft" state="frozen"/>
      <selection pane="bottomLeft" activeCell="P18" sqref="P18"/>
    </sheetView>
  </sheetViews>
  <sheetFormatPr defaultRowHeight="15"/>
  <cols>
    <col min="1" max="1" width="16.85546875" customWidth="1"/>
    <col min="2" max="2" width="30.85546875" customWidth="1"/>
    <col min="3" max="3" width="27.140625" customWidth="1"/>
    <col min="5" max="6" width="8.140625" customWidth="1"/>
    <col min="7" max="7" width="8.85546875" customWidth="1"/>
    <col min="8" max="8" width="8.7109375" customWidth="1"/>
    <col min="9" max="9" width="8.28515625" customWidth="1"/>
    <col min="10" max="10" width="11.42578125" customWidth="1"/>
  </cols>
  <sheetData>
    <row r="1" spans="1:10" ht="10.5" customHeight="1">
      <c r="G1" s="202"/>
      <c r="H1" s="202"/>
      <c r="I1" s="202"/>
      <c r="J1" s="202"/>
    </row>
    <row r="2" spans="1:10">
      <c r="A2" s="251" t="s">
        <v>63</v>
      </c>
      <c r="B2" s="252"/>
      <c r="C2" s="252"/>
      <c r="D2" s="252"/>
      <c r="E2" s="252"/>
      <c r="F2" s="252"/>
      <c r="G2" s="252"/>
      <c r="H2" s="252"/>
      <c r="I2" s="252"/>
      <c r="J2" s="253"/>
    </row>
    <row r="3" spans="1:10" ht="52.5" customHeight="1">
      <c r="A3" s="321" t="s">
        <v>72</v>
      </c>
      <c r="B3" s="322"/>
      <c r="C3" s="322"/>
      <c r="D3" s="322"/>
      <c r="E3" s="322"/>
      <c r="F3" s="322"/>
      <c r="G3" s="322"/>
      <c r="H3" s="322"/>
      <c r="I3" s="322"/>
      <c r="J3" s="323"/>
    </row>
    <row r="4" spans="1:10" ht="15.75">
      <c r="A4" s="212" t="s">
        <v>4</v>
      </c>
      <c r="B4" s="210" t="s">
        <v>5</v>
      </c>
      <c r="C4" s="210" t="s">
        <v>6</v>
      </c>
      <c r="D4" s="207" t="s">
        <v>12</v>
      </c>
      <c r="E4" s="208"/>
      <c r="F4" s="208"/>
      <c r="G4" s="208"/>
      <c r="H4" s="208"/>
      <c r="I4" s="208"/>
      <c r="J4" s="209"/>
    </row>
    <row r="5" spans="1:10" ht="16.5" thickBot="1">
      <c r="A5" s="213"/>
      <c r="B5" s="211"/>
      <c r="C5" s="211"/>
      <c r="D5" s="49" t="s">
        <v>0</v>
      </c>
      <c r="E5" s="3">
        <v>2020</v>
      </c>
      <c r="F5" s="3">
        <v>2021</v>
      </c>
      <c r="G5" s="3">
        <v>2022</v>
      </c>
      <c r="H5" s="3">
        <v>2023</v>
      </c>
      <c r="I5" s="3">
        <v>2024</v>
      </c>
      <c r="J5" s="3">
        <v>2025</v>
      </c>
    </row>
    <row r="6" spans="1:10" ht="16.5" thickBot="1">
      <c r="A6" s="9">
        <v>1</v>
      </c>
      <c r="B6" s="10">
        <v>2</v>
      </c>
      <c r="C6" s="10">
        <v>3</v>
      </c>
      <c r="D6" s="42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1">
        <v>10</v>
      </c>
    </row>
    <row r="7" spans="1:10" ht="19.5" customHeight="1">
      <c r="A7" s="343" t="s">
        <v>22</v>
      </c>
      <c r="B7" s="345" t="s">
        <v>64</v>
      </c>
      <c r="C7" s="167" t="s">
        <v>8</v>
      </c>
      <c r="D7" s="20">
        <f>E7+F7+G7+H7+I7+J7</f>
        <v>75245.100000000006</v>
      </c>
      <c r="E7" s="20">
        <f>E8+E9+E10+E11</f>
        <v>0</v>
      </c>
      <c r="F7" s="20">
        <f t="shared" ref="F7:J7" si="0">F8+F9+F10+F11</f>
        <v>4550.1000000000004</v>
      </c>
      <c r="G7" s="162">
        <f t="shared" si="0"/>
        <v>4381</v>
      </c>
      <c r="H7" s="20">
        <f t="shared" si="0"/>
        <v>32103</v>
      </c>
      <c r="I7" s="20">
        <f t="shared" si="0"/>
        <v>34103</v>
      </c>
      <c r="J7" s="20">
        <f t="shared" si="0"/>
        <v>108</v>
      </c>
    </row>
    <row r="8" spans="1:10" ht="19.5" customHeight="1">
      <c r="A8" s="343"/>
      <c r="B8" s="346"/>
      <c r="C8" s="168" t="s">
        <v>1</v>
      </c>
      <c r="D8" s="20">
        <f t="shared" ref="D8:E11" si="1">D13+D43</f>
        <v>0</v>
      </c>
      <c r="E8" s="27">
        <f t="shared" si="1"/>
        <v>0</v>
      </c>
      <c r="F8" s="27">
        <f t="shared" ref="F8:J8" si="2">F13+F43</f>
        <v>0</v>
      </c>
      <c r="G8" s="27">
        <f t="shared" si="2"/>
        <v>0</v>
      </c>
      <c r="H8" s="27">
        <f t="shared" si="2"/>
        <v>0</v>
      </c>
      <c r="I8" s="27">
        <f t="shared" si="2"/>
        <v>0</v>
      </c>
      <c r="J8" s="27">
        <f t="shared" si="2"/>
        <v>0</v>
      </c>
    </row>
    <row r="9" spans="1:10" ht="21" customHeight="1">
      <c r="A9" s="343"/>
      <c r="B9" s="346"/>
      <c r="C9" s="168" t="s">
        <v>2</v>
      </c>
      <c r="D9" s="20">
        <f t="shared" si="1"/>
        <v>75102.8</v>
      </c>
      <c r="E9" s="27">
        <f t="shared" si="1"/>
        <v>0</v>
      </c>
      <c r="F9" s="27">
        <f t="shared" ref="F9:J11" si="3">F14+F44</f>
        <v>4500</v>
      </c>
      <c r="G9" s="27">
        <f t="shared" si="3"/>
        <v>4332.8</v>
      </c>
      <c r="H9" s="27">
        <f t="shared" si="3"/>
        <v>32085</v>
      </c>
      <c r="I9" s="27">
        <f t="shared" si="3"/>
        <v>34090</v>
      </c>
      <c r="J9" s="27">
        <f t="shared" si="3"/>
        <v>95</v>
      </c>
    </row>
    <row r="10" spans="1:10" ht="18" customHeight="1">
      <c r="A10" s="343"/>
      <c r="B10" s="346"/>
      <c r="C10" s="168" t="s">
        <v>3</v>
      </c>
      <c r="D10" s="20">
        <f t="shared" si="1"/>
        <v>142.30000000000001</v>
      </c>
      <c r="E10" s="27">
        <f t="shared" si="1"/>
        <v>0</v>
      </c>
      <c r="F10" s="27">
        <f t="shared" si="3"/>
        <v>50.1</v>
      </c>
      <c r="G10" s="164">
        <f t="shared" si="3"/>
        <v>48.2</v>
      </c>
      <c r="H10" s="27">
        <f t="shared" si="3"/>
        <v>18</v>
      </c>
      <c r="I10" s="27">
        <f t="shared" si="3"/>
        <v>13</v>
      </c>
      <c r="J10" s="27">
        <f t="shared" si="3"/>
        <v>13</v>
      </c>
    </row>
    <row r="11" spans="1:10" ht="19.5" customHeight="1">
      <c r="A11" s="344"/>
      <c r="B11" s="347"/>
      <c r="C11" s="168" t="s">
        <v>9</v>
      </c>
      <c r="D11" s="20">
        <f t="shared" si="1"/>
        <v>0</v>
      </c>
      <c r="E11" s="27">
        <f t="shared" si="1"/>
        <v>0</v>
      </c>
      <c r="F11" s="27">
        <f t="shared" si="3"/>
        <v>0</v>
      </c>
      <c r="G11" s="27">
        <f t="shared" si="3"/>
        <v>0</v>
      </c>
      <c r="H11" s="27">
        <f t="shared" si="3"/>
        <v>0</v>
      </c>
      <c r="I11" s="27">
        <f t="shared" si="3"/>
        <v>0</v>
      </c>
      <c r="J11" s="27">
        <f t="shared" si="3"/>
        <v>0</v>
      </c>
    </row>
    <row r="12" spans="1:10" ht="19.5" customHeight="1">
      <c r="A12" s="348" t="s">
        <v>18</v>
      </c>
      <c r="B12" s="351" t="s">
        <v>65</v>
      </c>
      <c r="C12" s="60" t="s">
        <v>8</v>
      </c>
      <c r="D12" s="44">
        <f>E12+F12+G12+H12+I12+J12</f>
        <v>75210.100000000006</v>
      </c>
      <c r="E12" s="44">
        <f>E13+E14+E15+E16</f>
        <v>0</v>
      </c>
      <c r="F12" s="44">
        <f t="shared" ref="F12:J12" si="4">F13+F14+F15+F16</f>
        <v>4550.1000000000004</v>
      </c>
      <c r="G12" s="44">
        <f t="shared" si="4"/>
        <v>4381</v>
      </c>
      <c r="H12" s="44">
        <f t="shared" si="4"/>
        <v>32088</v>
      </c>
      <c r="I12" s="44">
        <f t="shared" si="4"/>
        <v>34093</v>
      </c>
      <c r="J12" s="44">
        <f t="shared" si="4"/>
        <v>98</v>
      </c>
    </row>
    <row r="13" spans="1:10" ht="15" customHeight="1">
      <c r="A13" s="349"/>
      <c r="B13" s="352"/>
      <c r="C13" s="173" t="s">
        <v>1</v>
      </c>
      <c r="D13" s="44">
        <f t="shared" ref="D13:D16" si="5">E13+F13+G13+H13+I13+J13</f>
        <v>0</v>
      </c>
      <c r="E13" s="32">
        <f>E18+E23+E28+E33+E38</f>
        <v>0</v>
      </c>
      <c r="F13" s="32">
        <f t="shared" ref="F13:J13" si="6">F18+F23+F28+F33+F38</f>
        <v>0</v>
      </c>
      <c r="G13" s="32">
        <f t="shared" si="6"/>
        <v>0</v>
      </c>
      <c r="H13" s="32">
        <f t="shared" si="6"/>
        <v>0</v>
      </c>
      <c r="I13" s="32">
        <f t="shared" si="6"/>
        <v>0</v>
      </c>
      <c r="J13" s="32">
        <f t="shared" si="6"/>
        <v>0</v>
      </c>
    </row>
    <row r="14" spans="1:10" ht="16.5" customHeight="1">
      <c r="A14" s="349"/>
      <c r="B14" s="352"/>
      <c r="C14" s="173" t="s">
        <v>2</v>
      </c>
      <c r="D14" s="44">
        <f t="shared" si="5"/>
        <v>75102.8</v>
      </c>
      <c r="E14" s="32">
        <f>E19+E24+E29+E34+E39</f>
        <v>0</v>
      </c>
      <c r="F14" s="32">
        <f t="shared" ref="F14:J14" si="7">F19+F24+F29+F34+F39</f>
        <v>4500</v>
      </c>
      <c r="G14" s="32">
        <f t="shared" si="7"/>
        <v>4332.8</v>
      </c>
      <c r="H14" s="32">
        <f t="shared" si="7"/>
        <v>32085</v>
      </c>
      <c r="I14" s="32">
        <f t="shared" si="7"/>
        <v>34090</v>
      </c>
      <c r="J14" s="32">
        <f t="shared" si="7"/>
        <v>95</v>
      </c>
    </row>
    <row r="15" spans="1:10" ht="18" customHeight="1">
      <c r="A15" s="349"/>
      <c r="B15" s="352"/>
      <c r="C15" s="173" t="s">
        <v>3</v>
      </c>
      <c r="D15" s="44">
        <f t="shared" si="5"/>
        <v>107.30000000000001</v>
      </c>
      <c r="E15" s="32">
        <f t="shared" ref="E15:J16" si="8">E20+E25+E30+E35+E40</f>
        <v>0</v>
      </c>
      <c r="F15" s="32">
        <f t="shared" si="8"/>
        <v>50.1</v>
      </c>
      <c r="G15" s="32">
        <f t="shared" si="8"/>
        <v>48.2</v>
      </c>
      <c r="H15" s="32">
        <f t="shared" si="8"/>
        <v>3</v>
      </c>
      <c r="I15" s="32">
        <f t="shared" si="8"/>
        <v>3</v>
      </c>
      <c r="J15" s="32">
        <f t="shared" si="8"/>
        <v>3</v>
      </c>
    </row>
    <row r="16" spans="1:10" ht="21.75" customHeight="1" thickBot="1">
      <c r="A16" s="350"/>
      <c r="B16" s="353"/>
      <c r="C16" s="174" t="s">
        <v>9</v>
      </c>
      <c r="D16" s="51">
        <f t="shared" si="5"/>
        <v>0</v>
      </c>
      <c r="E16" s="32">
        <f t="shared" si="8"/>
        <v>0</v>
      </c>
      <c r="F16" s="32">
        <f t="shared" si="8"/>
        <v>0</v>
      </c>
      <c r="G16" s="32">
        <f t="shared" si="8"/>
        <v>0</v>
      </c>
      <c r="H16" s="32">
        <f t="shared" si="8"/>
        <v>0</v>
      </c>
      <c r="I16" s="32">
        <f t="shared" si="8"/>
        <v>0</v>
      </c>
      <c r="J16" s="32">
        <f t="shared" si="8"/>
        <v>0</v>
      </c>
    </row>
    <row r="17" spans="1:10" ht="19.5" customHeight="1">
      <c r="A17" s="331" t="s">
        <v>14</v>
      </c>
      <c r="B17" s="328" t="s">
        <v>71</v>
      </c>
      <c r="C17" s="54" t="s">
        <v>8</v>
      </c>
      <c r="D17" s="40">
        <f>E17+F17+G17+H17+I17+J17</f>
        <v>279</v>
      </c>
      <c r="E17" s="41">
        <f>E18+E19+E20+E21</f>
        <v>0</v>
      </c>
      <c r="F17" s="41">
        <f t="shared" ref="F17:J17" si="9">F18+F19+F20+F21</f>
        <v>0</v>
      </c>
      <c r="G17" s="41">
        <f t="shared" si="9"/>
        <v>0</v>
      </c>
      <c r="H17" s="41">
        <f t="shared" si="9"/>
        <v>88</v>
      </c>
      <c r="I17" s="41">
        <f t="shared" si="9"/>
        <v>93</v>
      </c>
      <c r="J17" s="135">
        <f t="shared" si="9"/>
        <v>98</v>
      </c>
    </row>
    <row r="18" spans="1:10" ht="18" customHeight="1">
      <c r="A18" s="332"/>
      <c r="B18" s="329"/>
      <c r="C18" s="55" t="s">
        <v>1</v>
      </c>
      <c r="D18" s="27">
        <f t="shared" ref="D18:D21" si="10">E18+F18+G18+H18+I18+J18</f>
        <v>0</v>
      </c>
      <c r="E18" s="36">
        <v>0</v>
      </c>
      <c r="F18" s="36">
        <v>0</v>
      </c>
      <c r="G18" s="36">
        <v>0</v>
      </c>
      <c r="H18" s="36">
        <v>0</v>
      </c>
      <c r="I18" s="36">
        <v>0</v>
      </c>
      <c r="J18" s="36">
        <v>0</v>
      </c>
    </row>
    <row r="19" spans="1:10" ht="17.25" customHeight="1">
      <c r="A19" s="332"/>
      <c r="B19" s="329"/>
      <c r="C19" s="55" t="s">
        <v>2</v>
      </c>
      <c r="D19" s="27">
        <f t="shared" si="10"/>
        <v>270</v>
      </c>
      <c r="E19" s="36">
        <v>0</v>
      </c>
      <c r="F19" s="36">
        <v>0</v>
      </c>
      <c r="G19" s="36">
        <v>0</v>
      </c>
      <c r="H19" s="36">
        <v>85</v>
      </c>
      <c r="I19" s="36">
        <v>90</v>
      </c>
      <c r="J19" s="36">
        <v>95</v>
      </c>
    </row>
    <row r="20" spans="1:10" ht="19.5" customHeight="1">
      <c r="A20" s="332"/>
      <c r="B20" s="329"/>
      <c r="C20" s="55" t="s">
        <v>3</v>
      </c>
      <c r="D20" s="27">
        <f t="shared" si="10"/>
        <v>9</v>
      </c>
      <c r="E20" s="36">
        <v>0</v>
      </c>
      <c r="F20" s="36">
        <v>0</v>
      </c>
      <c r="G20" s="36">
        <v>0</v>
      </c>
      <c r="H20" s="36">
        <v>3</v>
      </c>
      <c r="I20" s="36">
        <v>3</v>
      </c>
      <c r="J20" s="187">
        <v>3</v>
      </c>
    </row>
    <row r="21" spans="1:10" ht="21" customHeight="1" thickBot="1">
      <c r="A21" s="333"/>
      <c r="B21" s="330"/>
      <c r="C21" s="56" t="s">
        <v>9</v>
      </c>
      <c r="D21" s="21">
        <f t="shared" si="10"/>
        <v>0</v>
      </c>
      <c r="E21" s="37">
        <v>0</v>
      </c>
      <c r="F21" s="37">
        <v>0</v>
      </c>
      <c r="G21" s="37">
        <v>0</v>
      </c>
      <c r="H21" s="37">
        <v>0</v>
      </c>
      <c r="I21" s="37">
        <v>0</v>
      </c>
      <c r="J21" s="37">
        <v>0</v>
      </c>
    </row>
    <row r="22" spans="1:10" ht="21" customHeight="1">
      <c r="A22" s="331" t="s">
        <v>58</v>
      </c>
      <c r="B22" s="328" t="s">
        <v>66</v>
      </c>
      <c r="C22" s="54" t="s">
        <v>8</v>
      </c>
      <c r="D22" s="136">
        <f>E22+F22+G22+H22+I22+J22</f>
        <v>0</v>
      </c>
      <c r="E22" s="41">
        <f>E23+E24+E25+E26</f>
        <v>0</v>
      </c>
      <c r="F22" s="41">
        <f t="shared" ref="F22:J22" si="11">F23+F24+F25+F26</f>
        <v>0</v>
      </c>
      <c r="G22" s="41">
        <f t="shared" si="11"/>
        <v>0</v>
      </c>
      <c r="H22" s="41">
        <f t="shared" si="11"/>
        <v>0</v>
      </c>
      <c r="I22" s="41">
        <f t="shared" si="11"/>
        <v>0</v>
      </c>
      <c r="J22" s="135">
        <f t="shared" si="11"/>
        <v>0</v>
      </c>
    </row>
    <row r="23" spans="1:10" ht="17.25" customHeight="1">
      <c r="A23" s="332"/>
      <c r="B23" s="329"/>
      <c r="C23" s="55" t="s">
        <v>1</v>
      </c>
      <c r="D23" s="27">
        <f t="shared" ref="D23:D41" si="12">E23+F23+G23+H23+I23+J23</f>
        <v>0</v>
      </c>
      <c r="E23" s="36">
        <v>0</v>
      </c>
      <c r="F23" s="36">
        <v>0</v>
      </c>
      <c r="G23" s="36">
        <v>0</v>
      </c>
      <c r="H23" s="36">
        <v>0</v>
      </c>
      <c r="I23" s="36">
        <v>0</v>
      </c>
      <c r="J23" s="36">
        <v>0</v>
      </c>
    </row>
    <row r="24" spans="1:10" ht="16.5" customHeight="1">
      <c r="A24" s="332"/>
      <c r="B24" s="329"/>
      <c r="C24" s="55" t="s">
        <v>2</v>
      </c>
      <c r="D24" s="27">
        <f t="shared" si="12"/>
        <v>0</v>
      </c>
      <c r="E24" s="36">
        <v>0</v>
      </c>
      <c r="F24" s="36">
        <v>0</v>
      </c>
      <c r="G24" s="36">
        <v>0</v>
      </c>
      <c r="H24" s="36">
        <v>0</v>
      </c>
      <c r="I24" s="36">
        <v>0</v>
      </c>
      <c r="J24" s="36">
        <v>0</v>
      </c>
    </row>
    <row r="25" spans="1:10" ht="18" customHeight="1">
      <c r="A25" s="332"/>
      <c r="B25" s="329"/>
      <c r="C25" s="55" t="s">
        <v>3</v>
      </c>
      <c r="D25" s="27">
        <f t="shared" si="12"/>
        <v>0</v>
      </c>
      <c r="E25" s="36">
        <v>0</v>
      </c>
      <c r="F25" s="36">
        <v>0</v>
      </c>
      <c r="G25" s="36">
        <v>0</v>
      </c>
      <c r="H25" s="36">
        <v>0</v>
      </c>
      <c r="I25" s="36">
        <v>0</v>
      </c>
      <c r="J25" s="36">
        <v>0</v>
      </c>
    </row>
    <row r="26" spans="1:10" ht="21" customHeight="1" thickBot="1">
      <c r="A26" s="332"/>
      <c r="B26" s="329"/>
      <c r="C26" s="134" t="s">
        <v>9</v>
      </c>
      <c r="D26" s="53">
        <f t="shared" si="12"/>
        <v>0</v>
      </c>
      <c r="E26" s="105">
        <v>0</v>
      </c>
      <c r="F26" s="105">
        <v>0</v>
      </c>
      <c r="G26" s="105">
        <v>0</v>
      </c>
      <c r="H26" s="105">
        <v>0</v>
      </c>
      <c r="I26" s="105">
        <v>0</v>
      </c>
      <c r="J26" s="105">
        <v>0</v>
      </c>
    </row>
    <row r="27" spans="1:10" ht="18.75" customHeight="1">
      <c r="A27" s="337" t="s">
        <v>16</v>
      </c>
      <c r="B27" s="340" t="s">
        <v>67</v>
      </c>
      <c r="C27" s="54" t="s">
        <v>8</v>
      </c>
      <c r="D27" s="40">
        <f t="shared" si="12"/>
        <v>0</v>
      </c>
      <c r="E27" s="41">
        <f>E28+E29+E30+E31</f>
        <v>0</v>
      </c>
      <c r="F27" s="41">
        <f t="shared" ref="F27:J27" si="13">F28+F29+F30+F31</f>
        <v>0</v>
      </c>
      <c r="G27" s="41">
        <f t="shared" si="13"/>
        <v>0</v>
      </c>
      <c r="H27" s="41">
        <f t="shared" si="13"/>
        <v>0</v>
      </c>
      <c r="I27" s="41">
        <f t="shared" si="13"/>
        <v>0</v>
      </c>
      <c r="J27" s="135">
        <f t="shared" si="13"/>
        <v>0</v>
      </c>
    </row>
    <row r="28" spans="1:10" ht="17.25" customHeight="1">
      <c r="A28" s="338"/>
      <c r="B28" s="341"/>
      <c r="C28" s="55" t="s">
        <v>1</v>
      </c>
      <c r="D28" s="27">
        <f t="shared" si="12"/>
        <v>0</v>
      </c>
      <c r="E28" s="36">
        <v>0</v>
      </c>
      <c r="F28" s="36">
        <v>0</v>
      </c>
      <c r="G28" s="36">
        <v>0</v>
      </c>
      <c r="H28" s="36">
        <v>0</v>
      </c>
      <c r="I28" s="36">
        <v>0</v>
      </c>
      <c r="J28" s="36">
        <v>0</v>
      </c>
    </row>
    <row r="29" spans="1:10" ht="18" customHeight="1">
      <c r="A29" s="338"/>
      <c r="B29" s="341"/>
      <c r="C29" s="55" t="s">
        <v>2</v>
      </c>
      <c r="D29" s="27">
        <f t="shared" si="12"/>
        <v>0</v>
      </c>
      <c r="E29" s="36">
        <v>0</v>
      </c>
      <c r="F29" s="36">
        <v>0</v>
      </c>
      <c r="G29" s="36">
        <v>0</v>
      </c>
      <c r="H29" s="36">
        <v>0</v>
      </c>
      <c r="I29" s="36">
        <v>0</v>
      </c>
      <c r="J29" s="36">
        <v>0</v>
      </c>
    </row>
    <row r="30" spans="1:10" ht="18.75" customHeight="1">
      <c r="A30" s="338"/>
      <c r="B30" s="341"/>
      <c r="C30" s="55" t="s">
        <v>3</v>
      </c>
      <c r="D30" s="27">
        <f t="shared" si="12"/>
        <v>0</v>
      </c>
      <c r="E30" s="36">
        <v>0</v>
      </c>
      <c r="F30" s="36">
        <v>0</v>
      </c>
      <c r="G30" s="36">
        <v>0</v>
      </c>
      <c r="H30" s="36">
        <v>0</v>
      </c>
      <c r="I30" s="36">
        <v>0</v>
      </c>
      <c r="J30" s="36">
        <v>0</v>
      </c>
    </row>
    <row r="31" spans="1:10" ht="17.25" customHeight="1" thickBot="1">
      <c r="A31" s="339"/>
      <c r="B31" s="342"/>
      <c r="C31" s="56" t="s">
        <v>9</v>
      </c>
      <c r="D31" s="21">
        <f t="shared" si="12"/>
        <v>0</v>
      </c>
      <c r="E31" s="37">
        <v>0</v>
      </c>
      <c r="F31" s="37">
        <v>0</v>
      </c>
      <c r="G31" s="37">
        <v>0</v>
      </c>
      <c r="H31" s="37">
        <v>0</v>
      </c>
      <c r="I31" s="37">
        <v>0</v>
      </c>
      <c r="J31" s="37">
        <v>0</v>
      </c>
    </row>
    <row r="32" spans="1:10" ht="18.75" customHeight="1">
      <c r="A32" s="331" t="s">
        <v>28</v>
      </c>
      <c r="B32" s="328" t="s">
        <v>78</v>
      </c>
      <c r="C32" s="54" t="s">
        <v>8</v>
      </c>
      <c r="D32" s="40">
        <f t="shared" si="12"/>
        <v>8931.1</v>
      </c>
      <c r="E32" s="106">
        <f>E33++E34+E35+E36</f>
        <v>0</v>
      </c>
      <c r="F32" s="106">
        <f t="shared" ref="F32:J32" si="14">F33++F34+F35+F36</f>
        <v>4550.1000000000004</v>
      </c>
      <c r="G32" s="106">
        <f t="shared" si="14"/>
        <v>4381</v>
      </c>
      <c r="H32" s="106">
        <f t="shared" si="14"/>
        <v>0</v>
      </c>
      <c r="I32" s="106">
        <f t="shared" si="14"/>
        <v>0</v>
      </c>
      <c r="J32" s="137">
        <f t="shared" si="14"/>
        <v>0</v>
      </c>
    </row>
    <row r="33" spans="1:14" ht="18" customHeight="1">
      <c r="A33" s="332"/>
      <c r="B33" s="329"/>
      <c r="C33" s="55" t="s">
        <v>1</v>
      </c>
      <c r="D33" s="27">
        <f t="shared" si="12"/>
        <v>0</v>
      </c>
      <c r="E33" s="36">
        <v>0</v>
      </c>
      <c r="F33" s="36">
        <v>0</v>
      </c>
      <c r="G33" s="36">
        <v>0</v>
      </c>
      <c r="H33" s="36">
        <v>0</v>
      </c>
      <c r="I33" s="36">
        <v>0</v>
      </c>
      <c r="J33" s="36">
        <v>0</v>
      </c>
    </row>
    <row r="34" spans="1:14" ht="17.25" customHeight="1">
      <c r="A34" s="332"/>
      <c r="B34" s="329"/>
      <c r="C34" s="55" t="s">
        <v>2</v>
      </c>
      <c r="D34" s="27">
        <f t="shared" si="12"/>
        <v>8832.7999999999993</v>
      </c>
      <c r="E34" s="36">
        <v>0</v>
      </c>
      <c r="F34" s="36">
        <v>4500</v>
      </c>
      <c r="G34" s="36">
        <v>4332.8</v>
      </c>
      <c r="H34" s="36">
        <v>0</v>
      </c>
      <c r="I34" s="36">
        <v>0</v>
      </c>
      <c r="J34" s="36">
        <v>0</v>
      </c>
    </row>
    <row r="35" spans="1:14" ht="15" customHeight="1">
      <c r="A35" s="332"/>
      <c r="B35" s="329"/>
      <c r="C35" s="55" t="s">
        <v>3</v>
      </c>
      <c r="D35" s="27">
        <f t="shared" si="12"/>
        <v>98.300000000000011</v>
      </c>
      <c r="E35" s="36">
        <v>0</v>
      </c>
      <c r="F35" s="36">
        <v>50.1</v>
      </c>
      <c r="G35" s="188">
        <v>48.2</v>
      </c>
      <c r="H35" s="36">
        <v>0</v>
      </c>
      <c r="I35" s="36">
        <v>0</v>
      </c>
      <c r="J35" s="36">
        <v>0</v>
      </c>
      <c r="N35" s="324"/>
    </row>
    <row r="36" spans="1:14" ht="16.5" customHeight="1" thickBot="1">
      <c r="A36" s="333"/>
      <c r="B36" s="330"/>
      <c r="C36" s="56" t="s">
        <v>9</v>
      </c>
      <c r="D36" s="21">
        <f t="shared" si="12"/>
        <v>0</v>
      </c>
      <c r="E36" s="36">
        <v>0</v>
      </c>
      <c r="F36" s="36">
        <v>0</v>
      </c>
      <c r="G36" s="36">
        <v>0</v>
      </c>
      <c r="H36" s="36">
        <v>0</v>
      </c>
      <c r="I36" s="36">
        <v>0</v>
      </c>
      <c r="J36" s="36">
        <v>0</v>
      </c>
      <c r="N36" s="324"/>
    </row>
    <row r="37" spans="1:14" ht="22.5" customHeight="1">
      <c r="A37" s="331" t="s">
        <v>74</v>
      </c>
      <c r="B37" s="340" t="s">
        <v>79</v>
      </c>
      <c r="C37" s="54" t="s">
        <v>8</v>
      </c>
      <c r="D37" s="40">
        <f t="shared" si="12"/>
        <v>66000</v>
      </c>
      <c r="E37" s="106">
        <f>E38+E39+E40+E41</f>
        <v>0</v>
      </c>
      <c r="F37" s="106">
        <f t="shared" ref="F37:J37" si="15">F38+F39+F40+F41</f>
        <v>0</v>
      </c>
      <c r="G37" s="106">
        <f t="shared" si="15"/>
        <v>0</v>
      </c>
      <c r="H37" s="106">
        <f t="shared" si="15"/>
        <v>32000</v>
      </c>
      <c r="I37" s="106">
        <f t="shared" si="15"/>
        <v>34000</v>
      </c>
      <c r="J37" s="137">
        <f t="shared" si="15"/>
        <v>0</v>
      </c>
      <c r="N37" s="324"/>
    </row>
    <row r="38" spans="1:14" ht="18" customHeight="1">
      <c r="A38" s="332"/>
      <c r="B38" s="341"/>
      <c r="C38" s="55" t="s">
        <v>1</v>
      </c>
      <c r="D38" s="27">
        <f t="shared" si="12"/>
        <v>0</v>
      </c>
      <c r="E38" s="99">
        <v>0</v>
      </c>
      <c r="F38" s="99">
        <v>0</v>
      </c>
      <c r="G38" s="99">
        <v>0</v>
      </c>
      <c r="H38" s="99">
        <v>0</v>
      </c>
      <c r="I38" s="99">
        <v>0</v>
      </c>
      <c r="J38" s="99">
        <v>0</v>
      </c>
      <c r="N38" s="324"/>
    </row>
    <row r="39" spans="1:14" ht="15" customHeight="1">
      <c r="A39" s="332"/>
      <c r="B39" s="341"/>
      <c r="C39" s="55" t="s">
        <v>2</v>
      </c>
      <c r="D39" s="27">
        <f t="shared" si="12"/>
        <v>66000</v>
      </c>
      <c r="E39" s="99">
        <v>0</v>
      </c>
      <c r="F39" s="99">
        <v>0</v>
      </c>
      <c r="G39" s="99">
        <v>0</v>
      </c>
      <c r="H39" s="36">
        <v>32000</v>
      </c>
      <c r="I39" s="36">
        <v>34000</v>
      </c>
      <c r="J39" s="99">
        <v>0</v>
      </c>
      <c r="N39" s="324"/>
    </row>
    <row r="40" spans="1:14" ht="18.75" customHeight="1">
      <c r="A40" s="332"/>
      <c r="B40" s="341"/>
      <c r="C40" s="55" t="s">
        <v>3</v>
      </c>
      <c r="D40" s="27">
        <f t="shared" si="12"/>
        <v>0</v>
      </c>
      <c r="E40" s="99">
        <v>0</v>
      </c>
      <c r="F40" s="99">
        <v>0</v>
      </c>
      <c r="G40" s="99">
        <v>0</v>
      </c>
      <c r="H40" s="99">
        <v>0</v>
      </c>
      <c r="I40" s="99">
        <v>0</v>
      </c>
      <c r="J40" s="99">
        <v>0</v>
      </c>
    </row>
    <row r="41" spans="1:14" ht="18" customHeight="1" thickBot="1">
      <c r="A41" s="333"/>
      <c r="B41" s="342"/>
      <c r="C41" s="56" t="s">
        <v>9</v>
      </c>
      <c r="D41" s="21">
        <f t="shared" si="12"/>
        <v>0</v>
      </c>
      <c r="E41" s="99">
        <v>0</v>
      </c>
      <c r="F41" s="99">
        <v>0</v>
      </c>
      <c r="G41" s="99">
        <v>0</v>
      </c>
      <c r="H41" s="99">
        <v>0</v>
      </c>
      <c r="I41" s="99">
        <v>0</v>
      </c>
      <c r="J41" s="99">
        <v>0</v>
      </c>
    </row>
    <row r="42" spans="1:14" ht="17.25" customHeight="1">
      <c r="A42" s="334" t="s">
        <v>19</v>
      </c>
      <c r="B42" s="335" t="s">
        <v>68</v>
      </c>
      <c r="C42" s="57" t="s">
        <v>8</v>
      </c>
      <c r="D42" s="31">
        <f>E42+F42+G42+H42+I42+J42</f>
        <v>35</v>
      </c>
      <c r="E42" s="31">
        <f>E43+E44+E45+E46</f>
        <v>0</v>
      </c>
      <c r="F42" s="31">
        <f t="shared" ref="F42:J42" si="16">F43+F44+F45+F46</f>
        <v>0</v>
      </c>
      <c r="G42" s="31">
        <f t="shared" si="16"/>
        <v>0</v>
      </c>
      <c r="H42" s="31">
        <f t="shared" si="16"/>
        <v>15</v>
      </c>
      <c r="I42" s="31">
        <f t="shared" si="16"/>
        <v>10</v>
      </c>
      <c r="J42" s="31">
        <f t="shared" si="16"/>
        <v>10</v>
      </c>
    </row>
    <row r="43" spans="1:14" ht="17.25" customHeight="1">
      <c r="A43" s="304"/>
      <c r="B43" s="335"/>
      <c r="C43" s="50" t="s">
        <v>1</v>
      </c>
      <c r="D43" s="31">
        <f t="shared" ref="D43:D46" si="17">E43+F43+G43+H43+I43+J43</f>
        <v>0</v>
      </c>
      <c r="E43" s="32">
        <f>E48+E53</f>
        <v>0</v>
      </c>
      <c r="F43" s="32">
        <f t="shared" ref="F43:J43" si="18">F48+F53</f>
        <v>0</v>
      </c>
      <c r="G43" s="32">
        <f t="shared" si="18"/>
        <v>0</v>
      </c>
      <c r="H43" s="32">
        <f t="shared" si="18"/>
        <v>0</v>
      </c>
      <c r="I43" s="32">
        <f t="shared" si="18"/>
        <v>0</v>
      </c>
      <c r="J43" s="32">
        <f t="shared" si="18"/>
        <v>0</v>
      </c>
    </row>
    <row r="44" spans="1:14" ht="17.25" customHeight="1">
      <c r="A44" s="304"/>
      <c r="B44" s="335"/>
      <c r="C44" s="50" t="s">
        <v>2</v>
      </c>
      <c r="D44" s="31">
        <f t="shared" si="17"/>
        <v>0</v>
      </c>
      <c r="E44" s="32">
        <f t="shared" ref="E44:J46" si="19">E49+E54</f>
        <v>0</v>
      </c>
      <c r="F44" s="32">
        <f t="shared" si="19"/>
        <v>0</v>
      </c>
      <c r="G44" s="32">
        <f t="shared" si="19"/>
        <v>0</v>
      </c>
      <c r="H44" s="32">
        <f t="shared" si="19"/>
        <v>0</v>
      </c>
      <c r="I44" s="32">
        <f t="shared" si="19"/>
        <v>0</v>
      </c>
      <c r="J44" s="32">
        <f t="shared" si="19"/>
        <v>0</v>
      </c>
    </row>
    <row r="45" spans="1:14" ht="15.75" customHeight="1">
      <c r="A45" s="304"/>
      <c r="B45" s="335"/>
      <c r="C45" s="50" t="s">
        <v>3</v>
      </c>
      <c r="D45" s="31">
        <f t="shared" si="17"/>
        <v>35</v>
      </c>
      <c r="E45" s="32">
        <f t="shared" si="19"/>
        <v>0</v>
      </c>
      <c r="F45" s="32">
        <f t="shared" si="19"/>
        <v>0</v>
      </c>
      <c r="G45" s="32">
        <f t="shared" si="19"/>
        <v>0</v>
      </c>
      <c r="H45" s="32">
        <f t="shared" si="19"/>
        <v>15</v>
      </c>
      <c r="I45" s="32">
        <f t="shared" si="19"/>
        <v>10</v>
      </c>
      <c r="J45" s="32">
        <f t="shared" si="19"/>
        <v>10</v>
      </c>
    </row>
    <row r="46" spans="1:14" ht="18" customHeight="1" thickBot="1">
      <c r="A46" s="304"/>
      <c r="B46" s="336"/>
      <c r="C46" s="58" t="s">
        <v>9</v>
      </c>
      <c r="D46" s="51">
        <f t="shared" si="17"/>
        <v>0</v>
      </c>
      <c r="E46" s="32">
        <f t="shared" si="19"/>
        <v>0</v>
      </c>
      <c r="F46" s="32">
        <f t="shared" si="19"/>
        <v>0</v>
      </c>
      <c r="G46" s="32">
        <f t="shared" si="19"/>
        <v>0</v>
      </c>
      <c r="H46" s="32">
        <f t="shared" si="19"/>
        <v>0</v>
      </c>
      <c r="I46" s="32">
        <f t="shared" si="19"/>
        <v>0</v>
      </c>
      <c r="J46" s="32">
        <f t="shared" si="19"/>
        <v>0</v>
      </c>
    </row>
    <row r="47" spans="1:14" ht="18.75" customHeight="1">
      <c r="A47" s="313" t="s">
        <v>14</v>
      </c>
      <c r="B47" s="328" t="s">
        <v>69</v>
      </c>
      <c r="C47" s="59" t="s">
        <v>8</v>
      </c>
      <c r="D47" s="20">
        <f>E47+F47+G47+H47+I47+J47</f>
        <v>15</v>
      </c>
      <c r="E47" s="38">
        <f>E48+E50+E51</f>
        <v>0</v>
      </c>
      <c r="F47" s="38">
        <f t="shared" ref="F47:J47" si="20">F48+F50+F51</f>
        <v>0</v>
      </c>
      <c r="G47" s="38">
        <f t="shared" si="20"/>
        <v>0</v>
      </c>
      <c r="H47" s="38">
        <f t="shared" si="20"/>
        <v>5</v>
      </c>
      <c r="I47" s="38">
        <f t="shared" si="20"/>
        <v>5</v>
      </c>
      <c r="J47" s="38">
        <f t="shared" si="20"/>
        <v>5</v>
      </c>
    </row>
    <row r="48" spans="1:14" ht="18" customHeight="1">
      <c r="A48" s="314"/>
      <c r="B48" s="329"/>
      <c r="C48" s="55" t="s">
        <v>1</v>
      </c>
      <c r="D48" s="20">
        <f t="shared" ref="D48:D51" si="21">E48+F48+G48+H48+I48+J48</f>
        <v>0</v>
      </c>
      <c r="E48" s="36">
        <v>0</v>
      </c>
      <c r="F48" s="36">
        <v>0</v>
      </c>
      <c r="G48" s="36">
        <v>0</v>
      </c>
      <c r="H48" s="36">
        <v>0</v>
      </c>
      <c r="I48" s="36">
        <v>0</v>
      </c>
      <c r="J48" s="36">
        <v>0</v>
      </c>
    </row>
    <row r="49" spans="1:10" ht="17.25" customHeight="1">
      <c r="A49" s="314"/>
      <c r="B49" s="329"/>
      <c r="C49" s="55" t="s">
        <v>2</v>
      </c>
      <c r="D49" s="20">
        <f t="shared" si="21"/>
        <v>0</v>
      </c>
      <c r="E49" s="36">
        <v>0</v>
      </c>
      <c r="F49" s="36">
        <v>0</v>
      </c>
      <c r="G49" s="36">
        <v>0</v>
      </c>
      <c r="H49" s="36">
        <v>0</v>
      </c>
      <c r="I49" s="36">
        <v>0</v>
      </c>
      <c r="J49" s="36">
        <v>0</v>
      </c>
    </row>
    <row r="50" spans="1:10" ht="15" customHeight="1">
      <c r="A50" s="314"/>
      <c r="B50" s="329"/>
      <c r="C50" s="55" t="s">
        <v>3</v>
      </c>
      <c r="D50" s="20">
        <f t="shared" si="21"/>
        <v>15</v>
      </c>
      <c r="E50" s="36">
        <v>0</v>
      </c>
      <c r="F50" s="36">
        <v>0</v>
      </c>
      <c r="G50" s="36">
        <v>0</v>
      </c>
      <c r="H50" s="36">
        <v>5</v>
      </c>
      <c r="I50" s="36">
        <v>5</v>
      </c>
      <c r="J50" s="36">
        <v>5</v>
      </c>
    </row>
    <row r="51" spans="1:10" ht="16.5" customHeight="1" thickBot="1">
      <c r="A51" s="315"/>
      <c r="B51" s="330"/>
      <c r="C51" s="56" t="s">
        <v>9</v>
      </c>
      <c r="D51" s="21">
        <f t="shared" si="21"/>
        <v>0</v>
      </c>
      <c r="E51" s="37">
        <v>0</v>
      </c>
      <c r="F51" s="37">
        <v>0</v>
      </c>
      <c r="G51" s="37">
        <v>0</v>
      </c>
      <c r="H51" s="37">
        <v>0</v>
      </c>
      <c r="I51" s="37">
        <v>0</v>
      </c>
      <c r="J51" s="37">
        <v>0</v>
      </c>
    </row>
    <row r="52" spans="1:10" ht="18" customHeight="1">
      <c r="A52" s="313" t="s">
        <v>15</v>
      </c>
      <c r="B52" s="325" t="s">
        <v>70</v>
      </c>
      <c r="C52" s="59" t="s">
        <v>8</v>
      </c>
      <c r="D52" s="61">
        <f>E52+F52+G52+H52+I52+J52</f>
        <v>20</v>
      </c>
      <c r="E52" s="152">
        <f>E53+E54+E55+E56</f>
        <v>0</v>
      </c>
      <c r="F52" s="52">
        <f t="shared" ref="F52:J52" si="22">F53+F54+F55+F56</f>
        <v>0</v>
      </c>
      <c r="G52" s="52">
        <f t="shared" si="22"/>
        <v>0</v>
      </c>
      <c r="H52" s="52">
        <f t="shared" si="22"/>
        <v>10</v>
      </c>
      <c r="I52" s="52">
        <f t="shared" si="22"/>
        <v>5</v>
      </c>
      <c r="J52" s="52">
        <f t="shared" si="22"/>
        <v>5</v>
      </c>
    </row>
    <row r="53" spans="1:10" ht="15.75" customHeight="1">
      <c r="A53" s="314"/>
      <c r="B53" s="326"/>
      <c r="C53" s="55" t="s">
        <v>1</v>
      </c>
      <c r="D53" s="61">
        <f t="shared" ref="D53:D56" si="23">E53+F53+G53+H53+I53+J53</f>
        <v>0</v>
      </c>
      <c r="E53" s="169">
        <v>0</v>
      </c>
      <c r="F53" s="170">
        <v>0</v>
      </c>
      <c r="G53" s="170">
        <v>0</v>
      </c>
      <c r="H53" s="170">
        <v>0</v>
      </c>
      <c r="I53" s="170">
        <v>0</v>
      </c>
      <c r="J53" s="170">
        <v>0</v>
      </c>
    </row>
    <row r="54" spans="1:10" ht="18.75" customHeight="1">
      <c r="A54" s="314"/>
      <c r="B54" s="326"/>
      <c r="C54" s="55" t="s">
        <v>2</v>
      </c>
      <c r="D54" s="61">
        <f t="shared" si="23"/>
        <v>0</v>
      </c>
      <c r="E54" s="169">
        <v>0</v>
      </c>
      <c r="F54" s="170">
        <v>0</v>
      </c>
      <c r="G54" s="170">
        <v>0</v>
      </c>
      <c r="H54" s="170">
        <v>0</v>
      </c>
      <c r="I54" s="170">
        <v>0</v>
      </c>
      <c r="J54" s="170">
        <v>0</v>
      </c>
    </row>
    <row r="55" spans="1:10" ht="17.25" customHeight="1">
      <c r="A55" s="314"/>
      <c r="B55" s="326"/>
      <c r="C55" s="55" t="s">
        <v>3</v>
      </c>
      <c r="D55" s="61">
        <f t="shared" si="23"/>
        <v>20</v>
      </c>
      <c r="E55" s="169">
        <v>0</v>
      </c>
      <c r="F55" s="170">
        <v>0</v>
      </c>
      <c r="G55" s="169">
        <v>0</v>
      </c>
      <c r="H55" s="170">
        <v>10</v>
      </c>
      <c r="I55" s="170">
        <v>5</v>
      </c>
      <c r="J55" s="170">
        <v>5</v>
      </c>
    </row>
    <row r="56" spans="1:10" ht="15.75" thickBot="1">
      <c r="A56" s="315"/>
      <c r="B56" s="327"/>
      <c r="C56" s="56" t="s">
        <v>9</v>
      </c>
      <c r="D56" s="61">
        <f t="shared" si="23"/>
        <v>0</v>
      </c>
      <c r="E56" s="171">
        <v>0</v>
      </c>
      <c r="F56" s="172">
        <v>0</v>
      </c>
      <c r="G56" s="172">
        <v>0</v>
      </c>
      <c r="H56" s="172">
        <v>0</v>
      </c>
      <c r="I56" s="172">
        <v>0</v>
      </c>
      <c r="J56" s="172">
        <v>0</v>
      </c>
    </row>
  </sheetData>
  <mergeCells count="28">
    <mergeCell ref="G1:J1"/>
    <mergeCell ref="A7:A11"/>
    <mergeCell ref="B7:B11"/>
    <mergeCell ref="A12:A16"/>
    <mergeCell ref="B12:B16"/>
    <mergeCell ref="A2:J2"/>
    <mergeCell ref="A3:J3"/>
    <mergeCell ref="A4:A5"/>
    <mergeCell ref="B4:B5"/>
    <mergeCell ref="C4:C5"/>
    <mergeCell ref="D4:J4"/>
    <mergeCell ref="A17:A21"/>
    <mergeCell ref="B17:B21"/>
    <mergeCell ref="A22:A26"/>
    <mergeCell ref="B22:B26"/>
    <mergeCell ref="A42:A46"/>
    <mergeCell ref="B42:B46"/>
    <mergeCell ref="A27:A31"/>
    <mergeCell ref="B27:B31"/>
    <mergeCell ref="A37:A41"/>
    <mergeCell ref="B37:B41"/>
    <mergeCell ref="A32:A36"/>
    <mergeCell ref="B32:B36"/>
    <mergeCell ref="N35:N39"/>
    <mergeCell ref="A52:A56"/>
    <mergeCell ref="B52:B56"/>
    <mergeCell ref="A47:A51"/>
    <mergeCell ref="B47:B51"/>
  </mergeCells>
  <pageMargins left="0.7" right="0.7" top="0.75" bottom="0.75" header="0.3" footer="0.3"/>
  <pageSetup paperSize="9" scale="84" orientation="landscape" verticalDpi="0" r:id="rId1"/>
  <rowBreaks count="1" manualBreakCount="1">
    <brk id="31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3</vt:i4>
      </vt:variant>
    </vt:vector>
  </HeadingPairs>
  <TitlesOfParts>
    <vt:vector size="8" baseType="lpstr">
      <vt:lpstr>Программа</vt:lpstr>
      <vt:lpstr>Подпрограмма 1</vt:lpstr>
      <vt:lpstr>Подпрограмма 2</vt:lpstr>
      <vt:lpstr>Подпрограмма 3</vt:lpstr>
      <vt:lpstr>Подпрограмма 4</vt:lpstr>
      <vt:lpstr>'Подпрограмма 1'!Область_печати</vt:lpstr>
      <vt:lpstr>'Подпрограмма 4'!Область_печати</vt:lpstr>
      <vt:lpstr>Программа!Область_печати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sitnikovaI</dc:creator>
  <cp:lastModifiedBy>scherbakovaGV</cp:lastModifiedBy>
  <cp:lastPrinted>2023-01-12T14:07:42Z</cp:lastPrinted>
  <dcterms:created xsi:type="dcterms:W3CDTF">2019-04-02T12:15:38Z</dcterms:created>
  <dcterms:modified xsi:type="dcterms:W3CDTF">2023-01-12T14:20:05Z</dcterms:modified>
</cp:coreProperties>
</file>