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19320" windowHeight="7935" tabRatio="644"/>
  </bookViews>
  <sheets>
    <sheet name="Программа" sheetId="1" r:id="rId1"/>
    <sheet name="Подпрограмма 1" sheetId="2" r:id="rId2"/>
    <sheet name="Подпрограмма 2" sheetId="3" r:id="rId3"/>
    <sheet name="Подпрограмма 3" sheetId="4" r:id="rId4"/>
    <sheet name="Подпрограмма 4" sheetId="5" r:id="rId5"/>
    <sheet name="Подпрограмма 5" sheetId="6" r:id="rId6"/>
  </sheets>
  <definedNames>
    <definedName name="_xlnm.Print_Area" localSheetId="1">'Подпрограмма 1'!$A$1:$K$63</definedName>
    <definedName name="_xlnm.Print_Area" localSheetId="2">'Подпрограмма 2'!$A$1:$K$33</definedName>
    <definedName name="_xlnm.Print_Area" localSheetId="3">'Подпрограмма 3'!$A$1:$K$42</definedName>
    <definedName name="_xlnm.Print_Area" localSheetId="4">'Подпрограмма 4'!$A$1:$K$32</definedName>
    <definedName name="_xlnm.Print_Area" localSheetId="5">'Подпрограмма 5'!$A$1:$K$23</definedName>
    <definedName name="_xlnm.Print_Area" localSheetId="0">Программа!$A$1:$K$38</definedName>
  </definedNames>
  <calcPr calcId="125725"/>
</workbook>
</file>

<file path=xl/calcChain.xml><?xml version="1.0" encoding="utf-8"?>
<calcChain xmlns="http://schemas.openxmlformats.org/spreadsheetml/2006/main">
  <c r="D11" i="1"/>
  <c r="K9" i="6" l="1"/>
  <c r="K10"/>
  <c r="K11"/>
  <c r="K12"/>
  <c r="K13"/>
  <c r="K14"/>
  <c r="K15"/>
  <c r="K16"/>
  <c r="K17"/>
  <c r="K18"/>
  <c r="K19"/>
  <c r="K28" i="5"/>
  <c r="K23"/>
  <c r="K14"/>
  <c r="K9" s="1"/>
  <c r="K15"/>
  <c r="K10" s="1"/>
  <c r="K16"/>
  <c r="K11" s="1"/>
  <c r="K17"/>
  <c r="K12" s="1"/>
  <c r="K18"/>
  <c r="K13" l="1"/>
  <c r="K8"/>
  <c r="K29" i="3"/>
  <c r="K24"/>
  <c r="K10"/>
  <c r="K20" i="1" s="1"/>
  <c r="K11" i="3"/>
  <c r="K21" i="1" s="1"/>
  <c r="K12" i="3"/>
  <c r="K22" i="1" s="1"/>
  <c r="D22" s="1"/>
  <c r="K13" i="3"/>
  <c r="K23" i="1" s="1"/>
  <c r="D23" s="1"/>
  <c r="K15" i="3"/>
  <c r="K16"/>
  <c r="K17"/>
  <c r="K18"/>
  <c r="K19"/>
  <c r="J24"/>
  <c r="J19"/>
  <c r="K38" i="4"/>
  <c r="H33"/>
  <c r="I33"/>
  <c r="J33"/>
  <c r="K33"/>
  <c r="K29"/>
  <c r="K30"/>
  <c r="K31"/>
  <c r="K32"/>
  <c r="K23"/>
  <c r="K18"/>
  <c r="K14"/>
  <c r="K15"/>
  <c r="K16"/>
  <c r="K17"/>
  <c r="K15" i="2"/>
  <c r="K14" s="1"/>
  <c r="K16"/>
  <c r="K11" s="1"/>
  <c r="K17"/>
  <c r="K18"/>
  <c r="K19"/>
  <c r="K24"/>
  <c r="K30"/>
  <c r="K31"/>
  <c r="K32"/>
  <c r="K33"/>
  <c r="K34"/>
  <c r="K39"/>
  <c r="K44"/>
  <c r="K49"/>
  <c r="K54"/>
  <c r="K59"/>
  <c r="D20"/>
  <c r="D21"/>
  <c r="D22"/>
  <c r="D23"/>
  <c r="D25"/>
  <c r="D26"/>
  <c r="D27"/>
  <c r="D28"/>
  <c r="D35"/>
  <c r="D36"/>
  <c r="D37"/>
  <c r="D38"/>
  <c r="D40"/>
  <c r="D41"/>
  <c r="D42"/>
  <c r="D43"/>
  <c r="D45"/>
  <c r="D46"/>
  <c r="D47"/>
  <c r="D48"/>
  <c r="D50"/>
  <c r="D51"/>
  <c r="D52"/>
  <c r="D53"/>
  <c r="D55"/>
  <c r="D56"/>
  <c r="D57"/>
  <c r="D58"/>
  <c r="D60"/>
  <c r="D61"/>
  <c r="D62"/>
  <c r="D63"/>
  <c r="K30" i="1"/>
  <c r="K31"/>
  <c r="K32"/>
  <c r="K33"/>
  <c r="D33" s="1"/>
  <c r="K35"/>
  <c r="K36"/>
  <c r="D36" s="1"/>
  <c r="K37"/>
  <c r="D37" s="1"/>
  <c r="K38"/>
  <c r="D38" s="1"/>
  <c r="J32" i="2"/>
  <c r="I32"/>
  <c r="H32"/>
  <c r="G32"/>
  <c r="F32"/>
  <c r="E32"/>
  <c r="D32" s="1"/>
  <c r="J31"/>
  <c r="I31"/>
  <c r="I11" s="1"/>
  <c r="H31"/>
  <c r="G31"/>
  <c r="F31"/>
  <c r="E31"/>
  <c r="J30"/>
  <c r="I30"/>
  <c r="H30"/>
  <c r="G30"/>
  <c r="F30"/>
  <c r="E30"/>
  <c r="J33"/>
  <c r="I33"/>
  <c r="H33"/>
  <c r="G33"/>
  <c r="F33"/>
  <c r="E33"/>
  <c r="J59"/>
  <c r="I59"/>
  <c r="H59"/>
  <c r="G59"/>
  <c r="F59"/>
  <c r="E59"/>
  <c r="D59" s="1"/>
  <c r="F38" i="4"/>
  <c r="G38"/>
  <c r="H38"/>
  <c r="I38"/>
  <c r="J38"/>
  <c r="E38"/>
  <c r="G9" i="5"/>
  <c r="H9"/>
  <c r="I9"/>
  <c r="J9"/>
  <c r="G12"/>
  <c r="H12"/>
  <c r="I12"/>
  <c r="J12"/>
  <c r="F12"/>
  <c r="H10"/>
  <c r="K28" i="4" l="1"/>
  <c r="K34" i="1"/>
  <c r="D34" s="1"/>
  <c r="D35"/>
  <c r="K29"/>
  <c r="D30"/>
  <c r="D31" i="2"/>
  <c r="D33"/>
  <c r="K29"/>
  <c r="K13"/>
  <c r="K12"/>
  <c r="K10"/>
  <c r="K9" i="3"/>
  <c r="K14"/>
  <c r="K19" i="1"/>
  <c r="D20"/>
  <c r="K9" i="4"/>
  <c r="K25" i="1" s="1"/>
  <c r="K10" i="4"/>
  <c r="K26" i="1" s="1"/>
  <c r="K11" i="4"/>
  <c r="K27" i="1" s="1"/>
  <c r="K12" i="4"/>
  <c r="K28" i="1" s="1"/>
  <c r="D28" s="1"/>
  <c r="K13" i="4"/>
  <c r="D30" i="2"/>
  <c r="D12" i="5"/>
  <c r="F15"/>
  <c r="F10" s="1"/>
  <c r="G15"/>
  <c r="G10" s="1"/>
  <c r="G31" i="1" s="1"/>
  <c r="H15" i="5"/>
  <c r="I15"/>
  <c r="I10" s="1"/>
  <c r="J15"/>
  <c r="J10" s="1"/>
  <c r="J31" i="1" s="1"/>
  <c r="F17" i="5"/>
  <c r="G17"/>
  <c r="H17"/>
  <c r="I17"/>
  <c r="J17"/>
  <c r="J16"/>
  <c r="J11" s="1"/>
  <c r="J32" i="1" s="1"/>
  <c r="F16" i="5"/>
  <c r="F11" s="1"/>
  <c r="G16"/>
  <c r="G11" s="1"/>
  <c r="H16"/>
  <c r="H11" s="1"/>
  <c r="H8" s="1"/>
  <c r="I16"/>
  <c r="I11" s="1"/>
  <c r="F18"/>
  <c r="G18"/>
  <c r="H18"/>
  <c r="I18"/>
  <c r="J18"/>
  <c r="E16"/>
  <c r="E10"/>
  <c r="E11"/>
  <c r="E12"/>
  <c r="E9"/>
  <c r="E15"/>
  <c r="E17"/>
  <c r="F14"/>
  <c r="G14"/>
  <c r="H14"/>
  <c r="I14"/>
  <c r="J14"/>
  <c r="E14"/>
  <c r="F33" i="1"/>
  <c r="G33"/>
  <c r="H33"/>
  <c r="I33"/>
  <c r="J33"/>
  <c r="F32"/>
  <c r="G54" i="2"/>
  <c r="H54"/>
  <c r="E17"/>
  <c r="E15" i="6"/>
  <c r="E10" s="1"/>
  <c r="F15"/>
  <c r="F10" s="1"/>
  <c r="G15"/>
  <c r="G10" s="1"/>
  <c r="H15"/>
  <c r="H10" s="1"/>
  <c r="I15"/>
  <c r="I10" s="1"/>
  <c r="J15"/>
  <c r="J10" s="1"/>
  <c r="E16"/>
  <c r="E11" s="1"/>
  <c r="F16"/>
  <c r="F11" s="1"/>
  <c r="F36" i="1" s="1"/>
  <c r="G16" i="6"/>
  <c r="G11" s="1"/>
  <c r="G36" i="1" s="1"/>
  <c r="H16" i="6"/>
  <c r="H11" s="1"/>
  <c r="H36" i="1" s="1"/>
  <c r="I16" i="6"/>
  <c r="I11" s="1"/>
  <c r="I36" i="1" s="1"/>
  <c r="J16" i="6"/>
  <c r="J11" s="1"/>
  <c r="J36" i="1" s="1"/>
  <c r="E17" i="6"/>
  <c r="E12" s="1"/>
  <c r="F17"/>
  <c r="F12" s="1"/>
  <c r="F37" i="1" s="1"/>
  <c r="G17" i="6"/>
  <c r="G12" s="1"/>
  <c r="G37" i="1" s="1"/>
  <c r="H17" i="6"/>
  <c r="H12" s="1"/>
  <c r="H37" i="1" s="1"/>
  <c r="I17" i="6"/>
  <c r="I12" s="1"/>
  <c r="I37" i="1" s="1"/>
  <c r="J17" i="6"/>
  <c r="J12" s="1"/>
  <c r="J37" i="1" s="1"/>
  <c r="E18" i="6"/>
  <c r="E13" s="1"/>
  <c r="F18"/>
  <c r="F13" s="1"/>
  <c r="F38" i="1" s="1"/>
  <c r="G18" i="6"/>
  <c r="G13" s="1"/>
  <c r="G38" i="1" s="1"/>
  <c r="H18" i="6"/>
  <c r="H13" s="1"/>
  <c r="H38" i="1" s="1"/>
  <c r="I18" i="6"/>
  <c r="I13" s="1"/>
  <c r="I38" i="1" s="1"/>
  <c r="J18" i="6"/>
  <c r="J13" s="1"/>
  <c r="J38" i="1" s="1"/>
  <c r="E19" i="6"/>
  <c r="F19"/>
  <c r="G19"/>
  <c r="H19"/>
  <c r="I19"/>
  <c r="J19"/>
  <c r="D20"/>
  <c r="D21"/>
  <c r="D22"/>
  <c r="D23"/>
  <c r="H31" i="1"/>
  <c r="I31"/>
  <c r="G30"/>
  <c r="H30"/>
  <c r="I30"/>
  <c r="J30"/>
  <c r="E30"/>
  <c r="F23"/>
  <c r="G23"/>
  <c r="H23"/>
  <c r="I23"/>
  <c r="J23"/>
  <c r="E23"/>
  <c r="F22"/>
  <c r="G22"/>
  <c r="H22"/>
  <c r="I22"/>
  <c r="J22"/>
  <c r="E22"/>
  <c r="F20"/>
  <c r="G20"/>
  <c r="H20"/>
  <c r="I20"/>
  <c r="J20"/>
  <c r="E20"/>
  <c r="J54" i="2"/>
  <c r="I54"/>
  <c r="F54"/>
  <c r="E54"/>
  <c r="D31" i="1" l="1"/>
  <c r="J8" i="5"/>
  <c r="K9" i="2"/>
  <c r="K24" i="1"/>
  <c r="D25"/>
  <c r="K8" i="4"/>
  <c r="D54" i="2"/>
  <c r="K15" i="1"/>
  <c r="K16"/>
  <c r="K10" s="1"/>
  <c r="K17"/>
  <c r="K18"/>
  <c r="H32"/>
  <c r="G8" i="5"/>
  <c r="I8"/>
  <c r="D10"/>
  <c r="G32" i="1"/>
  <c r="J13" i="5"/>
  <c r="I32" i="1"/>
  <c r="D32" s="1"/>
  <c r="I13" i="5"/>
  <c r="H13"/>
  <c r="D11"/>
  <c r="G13"/>
  <c r="F9"/>
  <c r="D9" s="1"/>
  <c r="F31" i="1"/>
  <c r="F8" i="5"/>
  <c r="F13"/>
  <c r="E33" i="1"/>
  <c r="D19" i="6"/>
  <c r="E9"/>
  <c r="D10"/>
  <c r="D13"/>
  <c r="D12"/>
  <c r="D11"/>
  <c r="I9"/>
  <c r="G9"/>
  <c r="J9"/>
  <c r="H9"/>
  <c r="F9"/>
  <c r="D17"/>
  <c r="D15"/>
  <c r="I14"/>
  <c r="G14"/>
  <c r="E14"/>
  <c r="D18"/>
  <c r="D16"/>
  <c r="J14"/>
  <c r="H14"/>
  <c r="F14"/>
  <c r="E38" i="1"/>
  <c r="E37"/>
  <c r="I35"/>
  <c r="G35"/>
  <c r="E35"/>
  <c r="G34"/>
  <c r="E36"/>
  <c r="J35"/>
  <c r="H35"/>
  <c r="F35"/>
  <c r="E31"/>
  <c r="E32"/>
  <c r="D17" i="5"/>
  <c r="D19"/>
  <c r="D20"/>
  <c r="D21"/>
  <c r="D22"/>
  <c r="D24"/>
  <c r="D25"/>
  <c r="D26"/>
  <c r="D27"/>
  <c r="D29"/>
  <c r="D30"/>
  <c r="D31"/>
  <c r="D32"/>
  <c r="F32" i="4"/>
  <c r="G32"/>
  <c r="H32"/>
  <c r="I32"/>
  <c r="J32"/>
  <c r="F31"/>
  <c r="G31"/>
  <c r="H31"/>
  <c r="I31"/>
  <c r="J31"/>
  <c r="F30"/>
  <c r="G30"/>
  <c r="H30"/>
  <c r="H10" s="1"/>
  <c r="I30"/>
  <c r="J30"/>
  <c r="E30"/>
  <c r="E31"/>
  <c r="E32"/>
  <c r="F29"/>
  <c r="G29"/>
  <c r="H29"/>
  <c r="I29"/>
  <c r="J29"/>
  <c r="E29"/>
  <c r="F17"/>
  <c r="G17"/>
  <c r="H17"/>
  <c r="I17"/>
  <c r="J17"/>
  <c r="E17"/>
  <c r="E12" s="1"/>
  <c r="E28" i="1" s="1"/>
  <c r="F16" i="4"/>
  <c r="G16"/>
  <c r="H16"/>
  <c r="I16"/>
  <c r="I13" s="1"/>
  <c r="J16"/>
  <c r="E16"/>
  <c r="F15"/>
  <c r="F10" s="1"/>
  <c r="F26" i="1" s="1"/>
  <c r="G15" i="4"/>
  <c r="H15"/>
  <c r="I15"/>
  <c r="J15"/>
  <c r="E15"/>
  <c r="E10" s="1"/>
  <c r="E26" i="1" s="1"/>
  <c r="F14" i="4"/>
  <c r="G14"/>
  <c r="H14"/>
  <c r="I14"/>
  <c r="J14"/>
  <c r="E14"/>
  <c r="D14" s="1"/>
  <c r="F12"/>
  <c r="F28" i="1" s="1"/>
  <c r="G12" i="4"/>
  <c r="G28" i="1" s="1"/>
  <c r="H12" i="4"/>
  <c r="H28" i="1" s="1"/>
  <c r="I12" i="4"/>
  <c r="I28" i="1" s="1"/>
  <c r="J12" i="4"/>
  <c r="J28" i="1" s="1"/>
  <c r="H11" i="4"/>
  <c r="H27" i="1" s="1"/>
  <c r="F9" i="4"/>
  <c r="F25" i="1" s="1"/>
  <c r="G9" i="4"/>
  <c r="G25" i="1" s="1"/>
  <c r="H9" i="4"/>
  <c r="H25" i="1" s="1"/>
  <c r="I9" i="4"/>
  <c r="I25" i="1" s="1"/>
  <c r="J9" i="4"/>
  <c r="J25" i="1" s="1"/>
  <c r="D19" i="4"/>
  <c r="D20"/>
  <c r="D21"/>
  <c r="D22"/>
  <c r="D24"/>
  <c r="D25"/>
  <c r="D26"/>
  <c r="D27"/>
  <c r="D29"/>
  <c r="D32"/>
  <c r="D34"/>
  <c r="D35"/>
  <c r="D36"/>
  <c r="D37"/>
  <c r="D38"/>
  <c r="D39"/>
  <c r="D40"/>
  <c r="D41"/>
  <c r="D42"/>
  <c r="F18" i="3"/>
  <c r="G18"/>
  <c r="H18"/>
  <c r="I18"/>
  <c r="J18"/>
  <c r="E18"/>
  <c r="F17"/>
  <c r="G17"/>
  <c r="H17"/>
  <c r="I17"/>
  <c r="J17"/>
  <c r="F16"/>
  <c r="F11" s="1"/>
  <c r="G16"/>
  <c r="G11" s="1"/>
  <c r="G21" i="1" s="1"/>
  <c r="G19" s="1"/>
  <c r="H16" i="3"/>
  <c r="I16"/>
  <c r="I11" s="1"/>
  <c r="J16"/>
  <c r="J14" s="1"/>
  <c r="E16"/>
  <c r="E11" s="1"/>
  <c r="E17"/>
  <c r="D17" s="1"/>
  <c r="F15"/>
  <c r="G15"/>
  <c r="H15"/>
  <c r="I15"/>
  <c r="J15"/>
  <c r="E15"/>
  <c r="D15" s="1"/>
  <c r="D20"/>
  <c r="D21"/>
  <c r="D22"/>
  <c r="D23"/>
  <c r="D25"/>
  <c r="D26"/>
  <c r="D27"/>
  <c r="D28"/>
  <c r="D30"/>
  <c r="D31"/>
  <c r="D32"/>
  <c r="D33"/>
  <c r="F13"/>
  <c r="G13"/>
  <c r="H13"/>
  <c r="I13"/>
  <c r="J13"/>
  <c r="E13"/>
  <c r="D13" s="1"/>
  <c r="F12"/>
  <c r="G12"/>
  <c r="H12"/>
  <c r="I12"/>
  <c r="J12"/>
  <c r="H11"/>
  <c r="H21" i="1" s="1"/>
  <c r="H19" s="1"/>
  <c r="J11" i="3"/>
  <c r="J21" i="1" s="1"/>
  <c r="J19" s="1"/>
  <c r="F10" i="3"/>
  <c r="G10"/>
  <c r="H10"/>
  <c r="I10"/>
  <c r="J10"/>
  <c r="H9"/>
  <c r="F49" i="2"/>
  <c r="G49"/>
  <c r="H49"/>
  <c r="I49"/>
  <c r="J49"/>
  <c r="E49"/>
  <c r="D49" s="1"/>
  <c r="F34"/>
  <c r="G34"/>
  <c r="H34"/>
  <c r="I34"/>
  <c r="J34"/>
  <c r="E34"/>
  <c r="F24"/>
  <c r="G24"/>
  <c r="H24"/>
  <c r="I24"/>
  <c r="J24"/>
  <c r="E24"/>
  <c r="D24" s="1"/>
  <c r="F19"/>
  <c r="G19"/>
  <c r="H19"/>
  <c r="I19"/>
  <c r="J19"/>
  <c r="E19"/>
  <c r="F18"/>
  <c r="F13" s="1"/>
  <c r="F18" i="1" s="1"/>
  <c r="G18" i="2"/>
  <c r="H18"/>
  <c r="I18"/>
  <c r="I13" s="1"/>
  <c r="I18" i="1" s="1"/>
  <c r="J18" i="2"/>
  <c r="J13" s="1"/>
  <c r="J18" i="1" s="1"/>
  <c r="F17" i="2"/>
  <c r="F12" s="1"/>
  <c r="F17" i="1" s="1"/>
  <c r="G17" i="2"/>
  <c r="G12" s="1"/>
  <c r="G17" i="1" s="1"/>
  <c r="H17" i="2"/>
  <c r="I17"/>
  <c r="J17"/>
  <c r="F16"/>
  <c r="G16"/>
  <c r="G11" s="1"/>
  <c r="H16"/>
  <c r="H11" s="1"/>
  <c r="H16" i="1" s="1"/>
  <c r="I16" i="2"/>
  <c r="I16" i="1" s="1"/>
  <c r="J16" i="2"/>
  <c r="E16"/>
  <c r="E18"/>
  <c r="D18" s="1"/>
  <c r="F15"/>
  <c r="F10" s="1"/>
  <c r="F15" i="1" s="1"/>
  <c r="G15" i="2"/>
  <c r="H15"/>
  <c r="I15"/>
  <c r="I10" s="1"/>
  <c r="I15" i="1" s="1"/>
  <c r="J15" i="2"/>
  <c r="J10" s="1"/>
  <c r="E15"/>
  <c r="G13"/>
  <c r="G18" i="1" s="1"/>
  <c r="H13" i="2"/>
  <c r="H18" i="1" s="1"/>
  <c r="H12" i="2"/>
  <c r="H17" i="1" s="1"/>
  <c r="I12" i="2"/>
  <c r="I17" i="1" s="1"/>
  <c r="J12" i="2"/>
  <c r="J17" i="1" s="1"/>
  <c r="E11" i="2"/>
  <c r="E16" i="1" s="1"/>
  <c r="E12" i="2"/>
  <c r="D12" s="1"/>
  <c r="J28" i="5"/>
  <c r="I28"/>
  <c r="H28"/>
  <c r="G28"/>
  <c r="F28"/>
  <c r="E28"/>
  <c r="J23"/>
  <c r="I23"/>
  <c r="H23"/>
  <c r="G23"/>
  <c r="F23"/>
  <c r="E23"/>
  <c r="E18"/>
  <c r="E13"/>
  <c r="E8"/>
  <c r="G33" i="4"/>
  <c r="F33"/>
  <c r="E33"/>
  <c r="H28"/>
  <c r="G28"/>
  <c r="F28"/>
  <c r="J23"/>
  <c r="I23"/>
  <c r="H23"/>
  <c r="G23"/>
  <c r="F23"/>
  <c r="E23"/>
  <c r="J18"/>
  <c r="I18"/>
  <c r="H18"/>
  <c r="G18"/>
  <c r="F18"/>
  <c r="E18"/>
  <c r="H13"/>
  <c r="F13"/>
  <c r="E13"/>
  <c r="J29" i="3"/>
  <c r="I29"/>
  <c r="H29"/>
  <c r="G29"/>
  <c r="F29"/>
  <c r="E29"/>
  <c r="I24"/>
  <c r="H24"/>
  <c r="G24"/>
  <c r="F24"/>
  <c r="E24"/>
  <c r="I19"/>
  <c r="H19"/>
  <c r="G19"/>
  <c r="F19"/>
  <c r="E19"/>
  <c r="J44" i="2"/>
  <c r="I44"/>
  <c r="H44"/>
  <c r="G44"/>
  <c r="F44"/>
  <c r="E44"/>
  <c r="J39"/>
  <c r="I39"/>
  <c r="H39"/>
  <c r="G39"/>
  <c r="F39"/>
  <c r="E39"/>
  <c r="I29"/>
  <c r="G29"/>
  <c r="E29"/>
  <c r="J29"/>
  <c r="F29"/>
  <c r="K12" i="1" l="1"/>
  <c r="D12" s="1"/>
  <c r="D18"/>
  <c r="K11"/>
  <c r="D17"/>
  <c r="D16"/>
  <c r="D15"/>
  <c r="J9" i="3"/>
  <c r="I21" i="1"/>
  <c r="D21" s="1"/>
  <c r="I9" i="3"/>
  <c r="D30" i="4"/>
  <c r="D17" i="2"/>
  <c r="D39"/>
  <c r="E13"/>
  <c r="D13" s="1"/>
  <c r="D15"/>
  <c r="D19"/>
  <c r="D34"/>
  <c r="E10"/>
  <c r="D44"/>
  <c r="D16"/>
  <c r="K9" i="1"/>
  <c r="K14"/>
  <c r="J28" i="4"/>
  <c r="J11"/>
  <c r="J27" i="1" s="1"/>
  <c r="J11" s="1"/>
  <c r="J13" i="4"/>
  <c r="J10"/>
  <c r="J26" i="1"/>
  <c r="I10" i="4"/>
  <c r="I8" s="1"/>
  <c r="G10"/>
  <c r="G26" i="1" s="1"/>
  <c r="G13" i="4"/>
  <c r="I28"/>
  <c r="H26" i="1"/>
  <c r="H10" s="1"/>
  <c r="H8" i="4"/>
  <c r="E14" i="2"/>
  <c r="J14"/>
  <c r="J12" i="1"/>
  <c r="H12"/>
  <c r="I12"/>
  <c r="G12"/>
  <c r="I14" i="2"/>
  <c r="I11" i="4"/>
  <c r="I27" i="1" s="1"/>
  <c r="D16" i="4"/>
  <c r="I14" i="3"/>
  <c r="H14" i="2"/>
  <c r="G14"/>
  <c r="G10"/>
  <c r="G15" i="1" s="1"/>
  <c r="G9" s="1"/>
  <c r="F12"/>
  <c r="D33" i="4"/>
  <c r="H11" i="1"/>
  <c r="D17" i="4"/>
  <c r="G11"/>
  <c r="G27" i="1" s="1"/>
  <c r="G11" s="1"/>
  <c r="F30"/>
  <c r="F11" i="4"/>
  <c r="F27" i="1" s="1"/>
  <c r="F11" s="1"/>
  <c r="I9" i="2"/>
  <c r="D31" i="4"/>
  <c r="F21" i="1"/>
  <c r="F19" s="1"/>
  <c r="F9" i="3"/>
  <c r="E18" i="1"/>
  <c r="I14"/>
  <c r="J11" i="2"/>
  <c r="J16" i="1" s="1"/>
  <c r="J15"/>
  <c r="J9" s="1"/>
  <c r="H10" i="2"/>
  <c r="G16" i="1"/>
  <c r="F14" i="2"/>
  <c r="F11"/>
  <c r="D16" i="5"/>
  <c r="E11" i="4"/>
  <c r="E27" i="1" s="1"/>
  <c r="E21"/>
  <c r="E19" s="1"/>
  <c r="D11" i="3"/>
  <c r="E9" i="2"/>
  <c r="E17" i="1"/>
  <c r="E11" s="1"/>
  <c r="D14" i="6"/>
  <c r="D9"/>
  <c r="F9" i="1"/>
  <c r="F34"/>
  <c r="H34"/>
  <c r="J34"/>
  <c r="E34"/>
  <c r="E10"/>
  <c r="I9"/>
  <c r="I34"/>
  <c r="D8" i="5"/>
  <c r="D28"/>
  <c r="D23"/>
  <c r="D15"/>
  <c r="D18"/>
  <c r="E28" i="4"/>
  <c r="D23"/>
  <c r="E9"/>
  <c r="F8"/>
  <c r="D15"/>
  <c r="D18"/>
  <c r="D29" i="3"/>
  <c r="G9"/>
  <c r="G14"/>
  <c r="F14"/>
  <c r="E12"/>
  <c r="D12" s="1"/>
  <c r="D18"/>
  <c r="D24"/>
  <c r="D16"/>
  <c r="H14"/>
  <c r="E14"/>
  <c r="D19"/>
  <c r="H29" i="2"/>
  <c r="D29" s="1"/>
  <c r="D14" i="5"/>
  <c r="D13"/>
  <c r="D12" i="4"/>
  <c r="D9"/>
  <c r="E10" i="3"/>
  <c r="E9" s="1"/>
  <c r="D11" i="2" l="1"/>
  <c r="D14" i="1"/>
  <c r="I19"/>
  <c r="D19" s="1"/>
  <c r="I11"/>
  <c r="D27"/>
  <c r="K8"/>
  <c r="D9"/>
  <c r="D14" i="2"/>
  <c r="E15" i="1"/>
  <c r="E14" s="1"/>
  <c r="D10" i="2"/>
  <c r="E12" i="1"/>
  <c r="D28" i="4"/>
  <c r="J8"/>
  <c r="D13"/>
  <c r="J10" i="1"/>
  <c r="J8" s="1"/>
  <c r="I26"/>
  <c r="D10" i="4"/>
  <c r="G10" i="1"/>
  <c r="G8" s="1"/>
  <c r="G8" i="4"/>
  <c r="D11"/>
  <c r="D9" i="3"/>
  <c r="G9" i="2"/>
  <c r="J14" i="1"/>
  <c r="J9" i="2"/>
  <c r="D9" s="1"/>
  <c r="G14" i="1"/>
  <c r="E8" i="4"/>
  <c r="E25" i="1"/>
  <c r="H9" i="2"/>
  <c r="H15" i="1"/>
  <c r="F16"/>
  <c r="F9" i="2"/>
  <c r="D10" i="3"/>
  <c r="D14"/>
  <c r="I10" i="1" l="1"/>
  <c r="D10" s="1"/>
  <c r="D26"/>
  <c r="D8" i="4"/>
  <c r="E9" i="1"/>
  <c r="E8" s="1"/>
  <c r="H14"/>
  <c r="H9"/>
  <c r="F14"/>
  <c r="F10"/>
  <c r="I8" l="1"/>
  <c r="D8" s="1"/>
  <c r="H8"/>
  <c r="F8"/>
  <c r="E29" l="1"/>
  <c r="F29"/>
  <c r="G29"/>
  <c r="H29"/>
  <c r="I29"/>
  <c r="J29"/>
  <c r="E24"/>
  <c r="F24"/>
  <c r="G24"/>
  <c r="H24"/>
  <c r="I24"/>
  <c r="D24" s="1"/>
  <c r="J24"/>
  <c r="D29" l="1"/>
</calcChain>
</file>

<file path=xl/sharedStrings.xml><?xml version="1.0" encoding="utf-8"?>
<sst xmlns="http://schemas.openxmlformats.org/spreadsheetml/2006/main" count="320" uniqueCount="86">
  <si>
    <t>Всего</t>
  </si>
  <si>
    <t>Федеральный бюджет</t>
  </si>
  <si>
    <t>Областной бюджет</t>
  </si>
  <si>
    <t>Местный бюджет</t>
  </si>
  <si>
    <t>Статус</t>
  </si>
  <si>
    <t>Наименование муниципальной программы, подпрограммы, основного мероприятия, мероприятия</t>
  </si>
  <si>
    <t>Источники ресурсного обеспечения</t>
  </si>
  <si>
    <t>Муниципальная программа</t>
  </si>
  <si>
    <t>Всего, в том числе:</t>
  </si>
  <si>
    <t>Внебюджетные фонды</t>
  </si>
  <si>
    <t>в том числе:</t>
  </si>
  <si>
    <t>Подпрограмма №1</t>
  </si>
  <si>
    <t>Оценка расходов всего, в том числе по годам реализации муниципальной программы, тыс.рублей.</t>
  </si>
  <si>
    <t>Подпрограмма №2</t>
  </si>
  <si>
    <t>Основное мероприятие 1</t>
  </si>
  <si>
    <t>Мероприятие 2</t>
  </si>
  <si>
    <t>Мероприятие 3</t>
  </si>
  <si>
    <t>Мероприятие 4</t>
  </si>
  <si>
    <t>Обеспечение жильем молодых семей.</t>
  </si>
  <si>
    <t>Основное мероприятие 2.</t>
  </si>
  <si>
    <t>Создание условий для обеспечения качественными жилищно-коммунальными услугами населения  Панинского муниципального райна</t>
  </si>
  <si>
    <t>Мероприятие 1.</t>
  </si>
  <si>
    <t>Разработка проектно-сметной документации на строительство и реконструкция систем водоснабжения и водоотведения городских и сельских поселений Панинского муниципального района</t>
  </si>
  <si>
    <t>Приобретение коммунальной специлизированной техники</t>
  </si>
  <si>
    <t>Газификация населенных пунктах Панинского муниципального района</t>
  </si>
  <si>
    <t>Энергосбережение и повышение энергетической эффективности в Панинском муниципальном районе</t>
  </si>
  <si>
    <t>Энергетическое обследование объектов социальной сферы и жилого фонда с разработкой проектных решений по повышению энергетической эффективности зданий и сооружений и их реализацией</t>
  </si>
  <si>
    <t>Перевод котельных работающих на твердом и жидком топливе на природный газ.</t>
  </si>
  <si>
    <t>Подпрограмма 3.</t>
  </si>
  <si>
    <t>Развитие транспортной системы Панинского муниципального района Воронежской области</t>
  </si>
  <si>
    <t>Проектирование, строительство капитальный ремонт и ремонт автомобильных дорог общего пользования  местного значения на территории Панинского муниципального района.</t>
  </si>
  <si>
    <t>мероприятие 1</t>
  </si>
  <si>
    <t>Подпрограмма 4</t>
  </si>
  <si>
    <t>мероприятие 1.</t>
  </si>
  <si>
    <t>Приобретение автобусов для внутримуниципальных перевозок.</t>
  </si>
  <si>
    <t xml:space="preserve">Строительство объектов Панинского муниципального района Воронежской области </t>
  </si>
  <si>
    <t>Реконструкция объектов Панинского муниципального района</t>
  </si>
  <si>
    <t>Мероприятие 1</t>
  </si>
  <si>
    <t>Внедрение современных энергосберегающих технологий на объектах социальной сферы, жилищно-коммунального хозяйства и жилищном комплексе.</t>
  </si>
  <si>
    <r>
      <t>Создание условий для обеспечения доступным и комфортным жильем населения Панинского района</t>
    </r>
    <r>
      <rPr>
        <sz val="12"/>
        <color theme="1"/>
        <rFont val="Arial"/>
        <family val="2"/>
        <charset val="204"/>
      </rPr>
      <t>.</t>
    </r>
  </si>
  <si>
    <t>Мероприятие 5</t>
  </si>
  <si>
    <t>Устройство объектов</t>
  </si>
  <si>
    <t>Подпрограмма 5</t>
  </si>
  <si>
    <t>Градостроительная деятельность Панинского муниципального района Воронежской области</t>
  </si>
  <si>
    <t>Развитие градостроительной деятельности</t>
  </si>
  <si>
    <t>Подпрограмма 2</t>
  </si>
  <si>
    <t>Подпрограмма 1</t>
  </si>
  <si>
    <t>Строительство и реконструкция систем водоснабжения и водоотведения городских и сельских поселений Панинского муниципального района</t>
  </si>
  <si>
    <t>Мероприятия направленные на поддержку внутримуниципальных пассажирских перевозок</t>
  </si>
  <si>
    <t>Финансовое обеспечение 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муниципальной программы "Обеспечение доступным и комфортным жильем и коммунальными услугами населения Панинского муниципального района Воронежской области"</t>
  </si>
  <si>
    <t>Финансовое обеспечение 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подпрограммы № 2 "Энергосбережение и повышение энергетической эффективности в Панинском муниципальном районе"  муниципальной программы "Обеспечение доступным и комфортным жильем и коммунальными услугами населения Панинского муниципального района" Воронежской области</t>
  </si>
  <si>
    <t xml:space="preserve">Обеспечение доступным и комфортным жильем и коммунальными услугами
 населения Панинского муниципального района
</t>
  </si>
  <si>
    <t>Организация внутримуниципальных перевозок пассажиров и багажа транспортом общего пользования.</t>
  </si>
  <si>
    <t>Приложение № 1 к постановлению администрации Панинского муниципального района               Воронежской области                                                     от ______________ № _____</t>
  </si>
  <si>
    <t>Приложение № 2                                к постановлению администрации Панинского муниципального района Воронежской области               от _____________ №____</t>
  </si>
  <si>
    <t>Финансовое обеспечение 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подпрограммы №  3 "Развитие транспортной системы Панинского муниципального района Воронежской области"  муниципальной программы "Обеспечение доступным и комфортным жильем и коммунальными услугами населения Панинского муниципального района Воронежской области"</t>
  </si>
  <si>
    <t>Строительство, реконструкция, капитальный ремонт объектов социальной сферы Панинского муниципального района</t>
  </si>
  <si>
    <t>Финансовое обеспечение 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подпрограммы № 4 "Строительство, реконструкция, капитальный ремонт объектов социальной сферы Панинского муниципального района Воронежской области"  муниципальной программы "Обеспечение доступным и комфортным жильем и коммунальными услугами населения Панинского муниципального района Воронежской области"</t>
  </si>
  <si>
    <t>Строительство, реконструкция, капитальный ремонт объектов социальной сферы Панинского муниципального района Воронежской области</t>
  </si>
  <si>
    <t>Приложение № 1 к муниципальной программе "Обеспечение доступным и комфортным жильем и коммунальными услугами населения Панинского муниципального района Воронежской области"</t>
  </si>
  <si>
    <t>Приложение № 1.1                       к муниципальной программе "Обеспечение доступным и комфортным жильем и коммунальными услугами населения Панинского муниципального района Воронежской области"</t>
  </si>
  <si>
    <t>Приложение № 1.3                              к муниципальной программе "Обеспечение доступным и комфортным жильем и коммунальными услугами населения Панинского муниципального района Воронежской области"</t>
  </si>
  <si>
    <t>Приложение № 1.4                       к муниципальной программе "Обеспечение доступным и комфортным жильем и коммунальными услугами населения Панинского муниципального района Воронежской области"</t>
  </si>
  <si>
    <t>Финансовое обеспечение 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подпрограммы № 5 "Градостроительная деятельность Панинского муниципального района Воронежской области" муниципальной программы "Обеспечение доступным и комфортным жильем и коммунальными услугами населения Панинского муниципального района" Воронежской области</t>
  </si>
  <si>
    <t>Приложение № 1.2                         к муниципальной программе "Обеспечение доступным и комфортным жильем и коммунальными услугами населения Панинского муниципального района Воронежской области"</t>
  </si>
  <si>
    <t>Приложение№ 1.5                         к муниципальной программе "Обеспечение доступным и комфортным жильем и коммунальными услугами населения Панинского муниципального района Воронежской области"</t>
  </si>
  <si>
    <t>Обеспечение земельных участков, предназначенных для предоставления семьям, имеющим трех и более детей и комплексной застройки малоэтажного жилья экономкласса инженерной инфраструктурой.</t>
  </si>
  <si>
    <t>Замена устаревших с низкой энергоэффективностью светильников уличного освещения и светильников объектов социальной сферы на светодиодные. Установка автоматических систем управления  уличным освещением</t>
  </si>
  <si>
    <t>"Приложение № 1 к муниципальной программе "Обеспечение доступным и комфортным жильем и коммунальными услугами населения Панинского муниципального района Воронежской области"</t>
  </si>
  <si>
    <t>".</t>
  </si>
  <si>
    <t>"Приложение № 1.1                       к муниципальной программе "Обеспечение доступным и комфортным жильем и коммунальными услугами населения Панинского муниципального района Воронежской области"</t>
  </si>
  <si>
    <t>Приложение № 3                                к постановлению администрации Панинского муниципального района Воронежской области               от _____________ №____</t>
  </si>
  <si>
    <t>"Приложение № 1.2                         к муниципальной программе "Обеспечение доступным и комфортным жильем и коммунальными услугами населения Панинского муниципального района Воронежской области"</t>
  </si>
  <si>
    <t>Приложение № 4                                к постановлению администрации Панинского муниципального района Воронежской области               от _____________ №____</t>
  </si>
  <si>
    <t>"Приложение № 1.3                              к муниципальной программе "Обеспечение доступным и комфортным жильем и коммунальными услугами населения Панинского муниципального района Воронежской области"</t>
  </si>
  <si>
    <t>"Приложение № 1.4                       к муниципальной программе "Обеспечение доступным и комфортным жильем и коммунальными услугами населения Панинского муниципального района Воронежской области"</t>
  </si>
  <si>
    <t>Приложение № 5                             к постановлению администрации Панинского муниципального района Воронежской области                      от ___________ №____</t>
  </si>
  <si>
    <t>"Приложение № 1.5                       к муниципальной программе "Обеспечение доступным и комфортным жильем и коммунальными услугами населения Панинского муниципального района Воронежской области"</t>
  </si>
  <si>
    <t>Приложение № 6                             к постановлению администрации Панинского муниципального района Воронежской области                      от ___________ №____</t>
  </si>
  <si>
    <t>Доступное жилье и комфортная городская среда Панинского муниципального района Воронежской области</t>
  </si>
  <si>
    <t>Финансовое обеспечение 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подпрограммы  № 1 "Доступное жилье и комфортная городская среда Панинского муниципального района Воронежской области" муниципальной программы "Обеспечение доступным и комфортным жильем и коммунальными услугами населения Панинского муниципального района" Воронежской области</t>
  </si>
  <si>
    <t>Мероприятие 6</t>
  </si>
  <si>
    <t xml:space="preserve">Качественные и безопастные дороги в населенных пунктах Панинского муниципального района </t>
  </si>
  <si>
    <t>Повышение безопасности дорожного движения в Панинском муниципальном районе</t>
  </si>
  <si>
    <t>Капитальный и текущий ремонт</t>
  </si>
  <si>
    <t>Организация системы раздельного накопления твердых коммунальных отходов</t>
  </si>
</sst>
</file>

<file path=xl/styles.xml><?xml version="1.0" encoding="utf-8"?>
<styleSheet xmlns="http://schemas.openxmlformats.org/spreadsheetml/2006/main">
  <numFmts count="1">
    <numFmt numFmtId="164" formatCode="0.0"/>
  </numFmts>
  <fonts count="2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u/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u/>
      <sz val="14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8">
    <xf numFmtId="0" fontId="0" fillId="0" borderId="0" xfId="0"/>
    <xf numFmtId="0" fontId="2" fillId="0" borderId="3" xfId="0" applyFont="1" applyFill="1" applyBorder="1" applyAlignment="1">
      <alignment horizontal="left" wrapText="1"/>
    </xf>
    <xf numFmtId="164" fontId="2" fillId="0" borderId="1" xfId="0" applyNumberFormat="1" applyFont="1" applyFill="1" applyBorder="1" applyAlignment="1">
      <alignment wrapText="1"/>
    </xf>
    <xf numFmtId="164" fontId="1" fillId="0" borderId="1" xfId="0" applyNumberFormat="1" applyFont="1" applyFill="1" applyBorder="1" applyAlignment="1">
      <alignment wrapText="1"/>
    </xf>
    <xf numFmtId="164" fontId="2" fillId="0" borderId="3" xfId="0" applyNumberFormat="1" applyFont="1" applyFill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left" vertical="center" wrapText="1"/>
    </xf>
    <xf numFmtId="164" fontId="1" fillId="0" borderId="3" xfId="0" applyNumberFormat="1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164" fontId="2" fillId="0" borderId="1" xfId="0" applyNumberFormat="1" applyFont="1" applyFill="1" applyBorder="1" applyAlignment="1">
      <alignment horizontal="left" wrapText="1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164" fontId="4" fillId="0" borderId="1" xfId="0" applyNumberFormat="1" applyFont="1" applyFill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left" wrapText="1"/>
    </xf>
    <xf numFmtId="0" fontId="13" fillId="0" borderId="1" xfId="0" applyFont="1" applyFill="1" applyBorder="1" applyAlignment="1">
      <alignment horizontal="left" wrapText="1"/>
    </xf>
    <xf numFmtId="164" fontId="15" fillId="0" borderId="1" xfId="0" applyNumberFormat="1" applyFont="1" applyFill="1" applyBorder="1" applyAlignment="1">
      <alignment horizontal="left" wrapText="1"/>
    </xf>
    <xf numFmtId="164" fontId="13" fillId="0" borderId="1" xfId="0" applyNumberFormat="1" applyFont="1" applyFill="1" applyBorder="1" applyAlignment="1">
      <alignment horizontal="left" wrapText="1"/>
    </xf>
    <xf numFmtId="164" fontId="12" fillId="0" borderId="1" xfId="0" applyNumberFormat="1" applyFont="1" applyFill="1" applyBorder="1" applyAlignment="1">
      <alignment horizontal="left" wrapText="1"/>
    </xf>
    <xf numFmtId="0" fontId="11" fillId="0" borderId="0" xfId="0" applyFont="1" applyFill="1" applyBorder="1"/>
    <xf numFmtId="0" fontId="11" fillId="0" borderId="7" xfId="0" applyFont="1" applyFill="1" applyBorder="1"/>
    <xf numFmtId="0" fontId="11" fillId="0" borderId="1" xfId="0" applyFont="1" applyFill="1" applyBorder="1"/>
    <xf numFmtId="0" fontId="13" fillId="0" borderId="1" xfId="0" applyFont="1" applyFill="1" applyBorder="1" applyAlignment="1">
      <alignment wrapText="1"/>
    </xf>
    <xf numFmtId="0" fontId="0" fillId="0" borderId="0" xfId="0" applyFill="1"/>
    <xf numFmtId="0" fontId="1" fillId="0" borderId="9" xfId="0" applyFont="1" applyFill="1" applyBorder="1" applyAlignment="1">
      <alignment horizontal="center" wrapText="1"/>
    </xf>
    <xf numFmtId="0" fontId="0" fillId="0" borderId="12" xfId="0" applyFill="1" applyBorder="1"/>
    <xf numFmtId="0" fontId="2" fillId="0" borderId="10" xfId="0" applyFont="1" applyFill="1" applyBorder="1" applyAlignment="1">
      <alignment wrapText="1"/>
    </xf>
    <xf numFmtId="0" fontId="2" fillId="0" borderId="11" xfId="0" applyFont="1" applyFill="1" applyBorder="1" applyAlignment="1">
      <alignment wrapText="1"/>
    </xf>
    <xf numFmtId="0" fontId="11" fillId="0" borderId="0" xfId="0" applyFont="1" applyFill="1"/>
    <xf numFmtId="164" fontId="17" fillId="0" borderId="1" xfId="0" applyNumberFormat="1" applyFont="1" applyFill="1" applyBorder="1" applyAlignment="1">
      <alignment horizontal="left" wrapText="1"/>
    </xf>
    <xf numFmtId="164" fontId="12" fillId="0" borderId="1" xfId="0" applyNumberFormat="1" applyFont="1" applyFill="1" applyBorder="1" applyAlignment="1">
      <alignment horizontal="left" vertical="center" wrapText="1"/>
    </xf>
    <xf numFmtId="164" fontId="12" fillId="0" borderId="1" xfId="0" applyNumberFormat="1" applyFont="1" applyFill="1" applyBorder="1" applyAlignment="1">
      <alignment wrapText="1"/>
    </xf>
    <xf numFmtId="164" fontId="13" fillId="0" borderId="1" xfId="0" applyNumberFormat="1" applyFont="1" applyFill="1" applyBorder="1" applyAlignment="1">
      <alignment wrapText="1"/>
    </xf>
    <xf numFmtId="164" fontId="2" fillId="0" borderId="1" xfId="0" applyNumberFormat="1" applyFont="1" applyFill="1" applyBorder="1" applyAlignment="1">
      <alignment horizontal="left" vertical="center" wrapText="1"/>
    </xf>
    <xf numFmtId="0" fontId="0" fillId="0" borderId="1" xfId="0" applyFill="1" applyBorder="1"/>
    <xf numFmtId="0" fontId="2" fillId="0" borderId="1" xfId="0" applyFont="1" applyFill="1" applyBorder="1" applyAlignment="1">
      <alignment wrapText="1"/>
    </xf>
    <xf numFmtId="164" fontId="2" fillId="0" borderId="1" xfId="0" applyNumberFormat="1" applyFont="1" applyFill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4" fillId="0" borderId="1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wrapText="1"/>
    </xf>
    <xf numFmtId="164" fontId="4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right"/>
    </xf>
    <xf numFmtId="164" fontId="21" fillId="0" borderId="1" xfId="0" applyNumberFormat="1" applyFont="1" applyFill="1" applyBorder="1" applyAlignment="1">
      <alignment horizontal="left" vertical="center" wrapText="1"/>
    </xf>
    <xf numFmtId="164" fontId="21" fillId="0" borderId="1" xfId="0" applyNumberFormat="1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vertical="center" wrapText="1"/>
    </xf>
    <xf numFmtId="164" fontId="0" fillId="0" borderId="0" xfId="0" applyNumberFormat="1" applyFill="1"/>
    <xf numFmtId="0" fontId="3" fillId="0" borderId="0" xfId="0" applyFont="1" applyFill="1" applyAlignment="1">
      <alignment horizontal="right"/>
    </xf>
    <xf numFmtId="0" fontId="1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0" xfId="0" applyFill="1" applyAlignment="1"/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wrapText="1"/>
    </xf>
    <xf numFmtId="0" fontId="21" fillId="0" borderId="1" xfId="0" applyFont="1" applyFill="1" applyBorder="1" applyAlignment="1">
      <alignment wrapText="1"/>
    </xf>
    <xf numFmtId="0" fontId="20" fillId="0" borderId="0" xfId="0" applyFont="1" applyFill="1" applyAlignment="1">
      <alignment vertical="top"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/>
    </xf>
    <xf numFmtId="164" fontId="1" fillId="0" borderId="1" xfId="0" applyNumberFormat="1" applyFont="1" applyFill="1" applyBorder="1"/>
    <xf numFmtId="1" fontId="1" fillId="0" borderId="1" xfId="0" applyNumberFormat="1" applyFont="1" applyFill="1" applyBorder="1" applyAlignment="1">
      <alignment horizontal="center" wrapText="1"/>
    </xf>
    <xf numFmtId="1" fontId="2" fillId="0" borderId="1" xfId="0" applyNumberFormat="1" applyFont="1" applyFill="1" applyBorder="1" applyAlignment="1">
      <alignment wrapText="1"/>
    </xf>
    <xf numFmtId="0" fontId="20" fillId="0" borderId="0" xfId="0" applyFont="1" applyFill="1" applyBorder="1" applyAlignment="1">
      <alignment wrapText="1"/>
    </xf>
    <xf numFmtId="0" fontId="22" fillId="0" borderId="0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top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20" fillId="0" borderId="0" xfId="0" applyFont="1" applyFill="1" applyAlignment="1">
      <alignment horizontal="center" vertical="top" wrapText="1"/>
    </xf>
    <xf numFmtId="0" fontId="3" fillId="0" borderId="4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0" fillId="0" borderId="8" xfId="0" applyBorder="1"/>
    <xf numFmtId="0" fontId="0" fillId="0" borderId="3" xfId="0" applyBorder="1"/>
    <xf numFmtId="0" fontId="5" fillId="0" borderId="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right"/>
    </xf>
    <xf numFmtId="0" fontId="0" fillId="0" borderId="1" xfId="0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right"/>
    </xf>
    <xf numFmtId="0" fontId="9" fillId="0" borderId="0" xfId="0" applyFont="1" applyFill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0" fontId="0" fillId="0" borderId="3" xfId="0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wrapText="1"/>
    </xf>
    <xf numFmtId="0" fontId="12" fillId="0" borderId="13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8" fillId="0" borderId="2" xfId="0" applyFont="1" applyFill="1" applyBorder="1" applyAlignment="1">
      <alignment horizontal="left" vertical="top" wrapText="1"/>
    </xf>
    <xf numFmtId="0" fontId="18" fillId="0" borderId="8" xfId="0" applyFont="1" applyFill="1" applyBorder="1" applyAlignment="1">
      <alignment horizontal="left" vertical="top" wrapText="1"/>
    </xf>
    <xf numFmtId="0" fontId="18" fillId="0" borderId="3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center" vertical="top" wrapText="1"/>
    </xf>
    <xf numFmtId="0" fontId="12" fillId="0" borderId="8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0" fontId="19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wrapText="1"/>
    </xf>
    <xf numFmtId="0" fontId="20" fillId="0" borderId="7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wrapText="1"/>
    </xf>
    <xf numFmtId="0" fontId="12" fillId="0" borderId="5" xfId="0" applyFont="1" applyFill="1" applyBorder="1" applyAlignment="1">
      <alignment horizontal="center" wrapText="1"/>
    </xf>
    <xf numFmtId="0" fontId="12" fillId="0" borderId="6" xfId="0" applyFont="1" applyFill="1" applyBorder="1" applyAlignment="1">
      <alignment horizontal="center" wrapText="1"/>
    </xf>
    <xf numFmtId="0" fontId="22" fillId="0" borderId="4" xfId="0" applyFont="1" applyFill="1" applyBorder="1" applyAlignment="1">
      <alignment horizontal="center" wrapText="1"/>
    </xf>
    <xf numFmtId="0" fontId="22" fillId="0" borderId="5" xfId="0" applyFont="1" applyFill="1" applyBorder="1" applyAlignment="1">
      <alignment horizontal="center" wrapText="1"/>
    </xf>
    <xf numFmtId="0" fontId="22" fillId="0" borderId="6" xfId="0" applyFont="1" applyFill="1" applyBorder="1" applyAlignment="1">
      <alignment horizontal="center" wrapText="1"/>
    </xf>
    <xf numFmtId="0" fontId="11" fillId="0" borderId="7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9"/>
  <sheetViews>
    <sheetView tabSelected="1" view="pageBreakPreview" zoomScale="70" zoomScaleNormal="100" zoomScaleSheetLayoutView="70" workbookViewId="0">
      <pane ySplit="6" topLeftCell="A7" activePane="bottomLeft" state="frozen"/>
      <selection pane="bottomLeft" activeCell="D24" sqref="D24"/>
    </sheetView>
  </sheetViews>
  <sheetFormatPr defaultRowHeight="15.75"/>
  <cols>
    <col min="1" max="1" width="21" style="21" customWidth="1"/>
    <col min="2" max="2" width="41.5703125" style="58" customWidth="1"/>
    <col min="3" max="3" width="39.85546875" style="58" customWidth="1"/>
    <col min="4" max="4" width="21.28515625" style="58" customWidth="1"/>
    <col min="5" max="5" width="13.140625" style="58" customWidth="1"/>
    <col min="6" max="6" width="12" style="58" customWidth="1"/>
    <col min="7" max="7" width="13.140625" style="58" customWidth="1"/>
    <col min="8" max="8" width="15.140625" style="58" customWidth="1"/>
    <col min="9" max="9" width="12.7109375" style="58" customWidth="1"/>
    <col min="10" max="10" width="13.28515625" style="58" customWidth="1"/>
    <col min="11" max="11" width="11.140625" style="58" customWidth="1"/>
    <col min="12" max="14" width="9.140625" style="59"/>
    <col min="15" max="16384" width="9.140625" style="21"/>
  </cols>
  <sheetData>
    <row r="1" spans="1:15" ht="90" hidden="1" customHeight="1">
      <c r="H1" s="85" t="s">
        <v>53</v>
      </c>
      <c r="I1" s="85"/>
      <c r="J1" s="85"/>
    </row>
    <row r="2" spans="1:15" ht="98.25" hidden="1" customHeight="1">
      <c r="H2" s="102" t="s">
        <v>68</v>
      </c>
      <c r="I2" s="102"/>
      <c r="J2" s="102"/>
    </row>
    <row r="3" spans="1:15" ht="106.5" customHeight="1">
      <c r="A3" s="36"/>
      <c r="B3" s="36"/>
      <c r="C3" s="36"/>
      <c r="D3" s="36"/>
      <c r="E3" s="36"/>
      <c r="F3" s="36"/>
      <c r="G3" s="36"/>
      <c r="H3" s="103" t="s">
        <v>59</v>
      </c>
      <c r="I3" s="103"/>
      <c r="J3" s="103"/>
      <c r="K3" s="103"/>
    </row>
    <row r="4" spans="1:15" ht="44.25" customHeight="1">
      <c r="A4" s="104" t="s">
        <v>49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</row>
    <row r="5" spans="1:15" ht="30" customHeight="1">
      <c r="A5" s="100" t="s">
        <v>4</v>
      </c>
      <c r="B5" s="98" t="s">
        <v>5</v>
      </c>
      <c r="C5" s="98" t="s">
        <v>6</v>
      </c>
      <c r="D5" s="104" t="s">
        <v>12</v>
      </c>
      <c r="E5" s="103"/>
      <c r="F5" s="103"/>
      <c r="G5" s="103"/>
      <c r="H5" s="103"/>
      <c r="I5" s="103"/>
      <c r="J5" s="103"/>
      <c r="K5" s="103"/>
    </row>
    <row r="6" spans="1:15" ht="34.5" customHeight="1">
      <c r="A6" s="101"/>
      <c r="B6" s="99"/>
      <c r="C6" s="99"/>
      <c r="D6" s="66" t="s">
        <v>0</v>
      </c>
      <c r="E6" s="65">
        <v>2020</v>
      </c>
      <c r="F6" s="65">
        <v>2021</v>
      </c>
      <c r="G6" s="65">
        <v>2022</v>
      </c>
      <c r="H6" s="65">
        <v>2023</v>
      </c>
      <c r="I6" s="65">
        <v>2024</v>
      </c>
      <c r="J6" s="65">
        <v>2025</v>
      </c>
      <c r="K6" s="65">
        <v>2026</v>
      </c>
      <c r="L6" s="9"/>
      <c r="M6" s="9"/>
      <c r="N6" s="9"/>
      <c r="O6" s="10"/>
    </row>
    <row r="7" spans="1:15">
      <c r="A7" s="39">
        <v>1</v>
      </c>
      <c r="B7" s="33">
        <v>2</v>
      </c>
      <c r="C7" s="33">
        <v>3</v>
      </c>
      <c r="D7" s="33">
        <v>4</v>
      </c>
      <c r="E7" s="33">
        <v>5</v>
      </c>
      <c r="F7" s="33">
        <v>6</v>
      </c>
      <c r="G7" s="33">
        <v>7</v>
      </c>
      <c r="H7" s="33">
        <v>8</v>
      </c>
      <c r="I7" s="33">
        <v>9</v>
      </c>
      <c r="J7" s="33">
        <v>10</v>
      </c>
      <c r="K7" s="33">
        <v>11</v>
      </c>
      <c r="L7" s="9"/>
      <c r="M7" s="9"/>
      <c r="N7" s="9"/>
      <c r="O7" s="10"/>
    </row>
    <row r="8" spans="1:15" ht="46.5" customHeight="1">
      <c r="A8" s="79" t="s">
        <v>7</v>
      </c>
      <c r="B8" s="79" t="s">
        <v>51</v>
      </c>
      <c r="C8" s="40" t="s">
        <v>8</v>
      </c>
      <c r="D8" s="41">
        <f>E8+F8+G8+H8+I8+J8+K8</f>
        <v>1282770.29688</v>
      </c>
      <c r="E8" s="41">
        <f>E9+E10+E11+E12</f>
        <v>162391.122</v>
      </c>
      <c r="F8" s="41">
        <f t="shared" ref="F8:K8" si="0">F9+F10+F11+F12</f>
        <v>309601.97499999998</v>
      </c>
      <c r="G8" s="41">
        <f t="shared" si="0"/>
        <v>302079.44699999999</v>
      </c>
      <c r="H8" s="41">
        <f t="shared" si="0"/>
        <v>213441.45288</v>
      </c>
      <c r="I8" s="41">
        <f t="shared" si="0"/>
        <v>124392.09999999999</v>
      </c>
      <c r="J8" s="41">
        <f t="shared" si="0"/>
        <v>71921.299999999988</v>
      </c>
      <c r="K8" s="41">
        <f t="shared" si="0"/>
        <v>98942.9</v>
      </c>
      <c r="L8" s="9"/>
      <c r="M8" s="9"/>
      <c r="N8" s="9"/>
      <c r="O8" s="9"/>
    </row>
    <row r="9" spans="1:15" ht="29.25" customHeight="1">
      <c r="A9" s="80"/>
      <c r="B9" s="80"/>
      <c r="C9" s="37" t="s">
        <v>1</v>
      </c>
      <c r="D9" s="41">
        <f t="shared" ref="D9:D12" si="1">E9+F9+G9+H9+I9+J9+K9</f>
        <v>329639.96158</v>
      </c>
      <c r="E9" s="41">
        <f>E15+E20+E25+E30+E35</f>
        <v>17397.7</v>
      </c>
      <c r="F9" s="41">
        <f t="shared" ref="F9:J9" si="2">F15+F20+F25+F30+F35</f>
        <v>122206.04058</v>
      </c>
      <c r="G9" s="41">
        <f t="shared" si="2"/>
        <v>59798.460999999996</v>
      </c>
      <c r="H9" s="41">
        <f t="shared" si="2"/>
        <v>130237.75999999999</v>
      </c>
      <c r="I9" s="41">
        <f t="shared" si="2"/>
        <v>0</v>
      </c>
      <c r="J9" s="41">
        <f t="shared" si="2"/>
        <v>0</v>
      </c>
      <c r="K9" s="41">
        <f t="shared" ref="K9" si="3">K15+K20+K25+K30+K35</f>
        <v>0</v>
      </c>
      <c r="L9" s="9"/>
      <c r="M9" s="9"/>
      <c r="N9" s="9"/>
      <c r="O9" s="9"/>
    </row>
    <row r="10" spans="1:15" ht="30.75" customHeight="1">
      <c r="A10" s="80"/>
      <c r="B10" s="80"/>
      <c r="C10" s="37" t="s">
        <v>2</v>
      </c>
      <c r="D10" s="41">
        <f t="shared" si="1"/>
        <v>752147.85030000005</v>
      </c>
      <c r="E10" s="41">
        <f t="shared" ref="E10:J12" si="4">E16+E21+E26+E31+E36</f>
        <v>131055.52200000001</v>
      </c>
      <c r="F10" s="41">
        <f t="shared" si="4"/>
        <v>152712.19941999999</v>
      </c>
      <c r="G10" s="41">
        <f t="shared" si="4"/>
        <v>215511.136</v>
      </c>
      <c r="H10" s="41">
        <f t="shared" si="4"/>
        <v>52948.692880000002</v>
      </c>
      <c r="I10" s="41">
        <f t="shared" si="4"/>
        <v>81583.099999999991</v>
      </c>
      <c r="J10" s="41">
        <f t="shared" si="4"/>
        <v>45854.299999999996</v>
      </c>
      <c r="K10" s="41">
        <f t="shared" ref="K10" si="5">K16+K21+K26+K31+K36</f>
        <v>72482.899999999994</v>
      </c>
      <c r="L10" s="9"/>
      <c r="M10" s="9"/>
      <c r="N10" s="9"/>
      <c r="O10" s="9"/>
    </row>
    <row r="11" spans="1:15" ht="28.5" customHeight="1">
      <c r="A11" s="80"/>
      <c r="B11" s="80"/>
      <c r="C11" s="37" t="s">
        <v>3</v>
      </c>
      <c r="D11" s="41">
        <f>E11+F11+G11+H11+I11+J11+K11</f>
        <v>200982.48499999999</v>
      </c>
      <c r="E11" s="41">
        <f t="shared" si="4"/>
        <v>13937.900000000001</v>
      </c>
      <c r="F11" s="41">
        <f t="shared" si="4"/>
        <v>34683.735000000001</v>
      </c>
      <c r="G11" s="41">
        <f t="shared" si="4"/>
        <v>26769.85</v>
      </c>
      <c r="H11" s="41">
        <f t="shared" si="4"/>
        <v>30255</v>
      </c>
      <c r="I11" s="41">
        <f t="shared" si="4"/>
        <v>42809</v>
      </c>
      <c r="J11" s="41">
        <f t="shared" si="4"/>
        <v>26067</v>
      </c>
      <c r="K11" s="41">
        <f t="shared" ref="K11" si="6">K17+K22+K27+K32+K37</f>
        <v>26460</v>
      </c>
      <c r="L11" s="9"/>
      <c r="M11" s="9"/>
      <c r="N11" s="9"/>
      <c r="O11" s="9"/>
    </row>
    <row r="12" spans="1:15" ht="36.75" customHeight="1">
      <c r="A12" s="81"/>
      <c r="B12" s="81"/>
      <c r="C12" s="37" t="s">
        <v>9</v>
      </c>
      <c r="D12" s="41">
        <f t="shared" si="1"/>
        <v>0</v>
      </c>
      <c r="E12" s="41">
        <f t="shared" si="4"/>
        <v>0</v>
      </c>
      <c r="F12" s="41">
        <f t="shared" si="4"/>
        <v>0</v>
      </c>
      <c r="G12" s="41">
        <f t="shared" si="4"/>
        <v>0</v>
      </c>
      <c r="H12" s="41">
        <f t="shared" si="4"/>
        <v>0</v>
      </c>
      <c r="I12" s="41">
        <f t="shared" si="4"/>
        <v>0</v>
      </c>
      <c r="J12" s="41">
        <f t="shared" si="4"/>
        <v>0</v>
      </c>
      <c r="K12" s="41">
        <f t="shared" ref="K12" si="7">K18+K23+K28+K33+K38</f>
        <v>0</v>
      </c>
      <c r="L12" s="9"/>
      <c r="M12" s="9"/>
      <c r="N12" s="9"/>
      <c r="O12" s="9"/>
    </row>
    <row r="13" spans="1:15" ht="26.25" customHeight="1">
      <c r="A13" s="64" t="s">
        <v>10</v>
      </c>
      <c r="B13" s="64"/>
      <c r="C13" s="67"/>
      <c r="D13" s="5"/>
      <c r="E13" s="34"/>
      <c r="F13" s="34"/>
      <c r="G13" s="34"/>
      <c r="H13" s="34"/>
      <c r="I13" s="34"/>
      <c r="J13" s="34"/>
      <c r="K13" s="69"/>
      <c r="L13" s="9"/>
      <c r="M13" s="9"/>
      <c r="N13" s="9"/>
      <c r="O13" s="10"/>
    </row>
    <row r="14" spans="1:15" ht="38.25" customHeight="1">
      <c r="A14" s="82" t="s">
        <v>46</v>
      </c>
      <c r="B14" s="79" t="s">
        <v>79</v>
      </c>
      <c r="C14" s="42" t="s">
        <v>8</v>
      </c>
      <c r="D14" s="11">
        <f>E14+F14+G14+H14+I14+J14+K14</f>
        <v>342464.66783999995</v>
      </c>
      <c r="E14" s="43">
        <f>E15+E16+E17+E18</f>
        <v>22514</v>
      </c>
      <c r="F14" s="43">
        <f t="shared" ref="F14:J14" si="8">F15+F16+F17+F18</f>
        <v>27946.62084</v>
      </c>
      <c r="G14" s="43">
        <f t="shared" si="8"/>
        <v>129686.447</v>
      </c>
      <c r="H14" s="43">
        <f t="shared" si="8"/>
        <v>143960.79999999999</v>
      </c>
      <c r="I14" s="43">
        <f t="shared" si="8"/>
        <v>12474</v>
      </c>
      <c r="J14" s="43">
        <f t="shared" si="8"/>
        <v>3000.5</v>
      </c>
      <c r="K14" s="11">
        <f t="shared" ref="K14" si="9">K15+K16+K17+K18</f>
        <v>2882.3</v>
      </c>
      <c r="L14" s="9"/>
      <c r="M14" s="9"/>
      <c r="N14" s="9"/>
      <c r="O14" s="9"/>
    </row>
    <row r="15" spans="1:15" ht="34.5" customHeight="1">
      <c r="A15" s="83"/>
      <c r="B15" s="80"/>
      <c r="C15" s="37" t="s">
        <v>1</v>
      </c>
      <c r="D15" s="11">
        <f t="shared" ref="D15:D38" si="10">E15+F15+G15+H15+I15+J15+K15</f>
        <v>224089.89158</v>
      </c>
      <c r="E15" s="11">
        <f>'Подпрограмма 1'!E10</f>
        <v>17397.7</v>
      </c>
      <c r="F15" s="11">
        <f>'Подпрограмма 1'!F10</f>
        <v>16655.970580000001</v>
      </c>
      <c r="G15" s="11">
        <f>'Подпрограмма 1'!G10</f>
        <v>59798.460999999996</v>
      </c>
      <c r="H15" s="11">
        <f>'Подпрограмма 1'!H10</f>
        <v>130237.75999999999</v>
      </c>
      <c r="I15" s="11">
        <f>'Подпрограмма 1'!I10</f>
        <v>0</v>
      </c>
      <c r="J15" s="11">
        <f>'Подпрограмма 1'!J10</f>
        <v>0</v>
      </c>
      <c r="K15" s="11">
        <f>'Подпрограмма 1'!K10</f>
        <v>0</v>
      </c>
      <c r="L15" s="9"/>
      <c r="M15" s="9"/>
      <c r="N15" s="9"/>
      <c r="O15" s="9"/>
    </row>
    <row r="16" spans="1:15" ht="35.25" customHeight="1">
      <c r="A16" s="83"/>
      <c r="B16" s="80"/>
      <c r="C16" s="37" t="s">
        <v>2</v>
      </c>
      <c r="D16" s="11">
        <f t="shared" si="10"/>
        <v>97123.705419999998</v>
      </c>
      <c r="E16" s="11">
        <f>'Подпрограмма 1'!E11</f>
        <v>1558.1999999999998</v>
      </c>
      <c r="F16" s="11">
        <f>'Подпрограмма 1'!F11</f>
        <v>2239.2294199999997</v>
      </c>
      <c r="G16" s="11">
        <f>'Подпрограмма 1'!G11</f>
        <v>68246.436000000002</v>
      </c>
      <c r="H16" s="11">
        <f>'Подпрограмма 1'!H11</f>
        <v>8973.0399999999991</v>
      </c>
      <c r="I16" s="11">
        <f>'Подпрограмма 1'!I11</f>
        <v>11724</v>
      </c>
      <c r="J16" s="11">
        <f>'Подпрограмма 1'!J11</f>
        <v>2250.5</v>
      </c>
      <c r="K16" s="11">
        <f>'Подпрограмма 1'!K11</f>
        <v>2132.3000000000002</v>
      </c>
      <c r="L16" s="9"/>
      <c r="M16" s="9"/>
      <c r="N16" s="9"/>
      <c r="O16" s="9"/>
    </row>
    <row r="17" spans="1:15" ht="30.75" customHeight="1">
      <c r="A17" s="83"/>
      <c r="B17" s="80"/>
      <c r="C17" s="37" t="s">
        <v>3</v>
      </c>
      <c r="D17" s="11">
        <f t="shared" si="10"/>
        <v>21251.07084</v>
      </c>
      <c r="E17" s="11">
        <f>'Подпрограмма 1'!E12</f>
        <v>3558.1000000000004</v>
      </c>
      <c r="F17" s="11">
        <f>'Подпрограмма 1'!F12</f>
        <v>9051.4208399999989</v>
      </c>
      <c r="G17" s="11">
        <f>'Подпрограмма 1'!G12</f>
        <v>1641.55</v>
      </c>
      <c r="H17" s="11">
        <f>'Подпрограмма 1'!H12</f>
        <v>4750</v>
      </c>
      <c r="I17" s="11">
        <f>'Подпрограмма 1'!I12</f>
        <v>750</v>
      </c>
      <c r="J17" s="11">
        <f>'Подпрограмма 1'!J12</f>
        <v>750</v>
      </c>
      <c r="K17" s="11">
        <f>'Подпрограмма 1'!K12</f>
        <v>750</v>
      </c>
      <c r="L17" s="9"/>
      <c r="M17" s="9"/>
      <c r="N17" s="9"/>
      <c r="O17" s="9"/>
    </row>
    <row r="18" spans="1:15" ht="32.25" customHeight="1">
      <c r="A18" s="84"/>
      <c r="B18" s="81"/>
      <c r="C18" s="37" t="s">
        <v>9</v>
      </c>
      <c r="D18" s="11">
        <f t="shared" si="10"/>
        <v>0</v>
      </c>
      <c r="E18" s="11">
        <f>'Подпрограмма 1'!E13</f>
        <v>0</v>
      </c>
      <c r="F18" s="11">
        <f>'Подпрограмма 1'!F13</f>
        <v>0</v>
      </c>
      <c r="G18" s="11">
        <f>'Подпрограмма 1'!G13</f>
        <v>0</v>
      </c>
      <c r="H18" s="11">
        <f>'Подпрограмма 1'!H13</f>
        <v>0</v>
      </c>
      <c r="I18" s="11">
        <f>'Подпрограмма 1'!I13</f>
        <v>0</v>
      </c>
      <c r="J18" s="11">
        <f>'Подпрограмма 1'!J13</f>
        <v>0</v>
      </c>
      <c r="K18" s="11">
        <f>'Подпрограмма 1'!K13</f>
        <v>0</v>
      </c>
      <c r="L18" s="9"/>
      <c r="M18" s="9"/>
      <c r="N18" s="9"/>
      <c r="O18" s="9"/>
    </row>
    <row r="19" spans="1:15" ht="29.25" customHeight="1">
      <c r="A19" s="95" t="s">
        <v>45</v>
      </c>
      <c r="B19" s="92" t="s">
        <v>25</v>
      </c>
      <c r="C19" s="42" t="s">
        <v>8</v>
      </c>
      <c r="D19" s="11">
        <f t="shared" si="10"/>
        <v>39335.422879999998</v>
      </c>
      <c r="E19" s="11">
        <f>E20+E21+E22+E23</f>
        <v>4690.5</v>
      </c>
      <c r="F19" s="11">
        <f t="shared" ref="F19:J19" si="11">F20+F21+F22+F23</f>
        <v>2003.27</v>
      </c>
      <c r="G19" s="11">
        <f t="shared" si="11"/>
        <v>10524.3</v>
      </c>
      <c r="H19" s="11">
        <f t="shared" si="11"/>
        <v>6226.9528799999998</v>
      </c>
      <c r="I19" s="11">
        <f t="shared" si="11"/>
        <v>2785.4</v>
      </c>
      <c r="J19" s="11">
        <f t="shared" si="11"/>
        <v>6802.5</v>
      </c>
      <c r="K19" s="11">
        <f t="shared" ref="K19" si="12">K20+K21+K22+K23</f>
        <v>6302.5</v>
      </c>
      <c r="L19" s="9"/>
      <c r="M19" s="9"/>
      <c r="N19" s="9"/>
      <c r="O19" s="9"/>
    </row>
    <row r="20" spans="1:15" ht="33" customHeight="1">
      <c r="A20" s="96"/>
      <c r="B20" s="93"/>
      <c r="C20" s="37" t="s">
        <v>1</v>
      </c>
      <c r="D20" s="11">
        <f t="shared" si="10"/>
        <v>0</v>
      </c>
      <c r="E20" s="38">
        <f>'Подпрограмма 2'!E10</f>
        <v>0</v>
      </c>
      <c r="F20" s="38">
        <f>'Подпрограмма 2'!F10</f>
        <v>0</v>
      </c>
      <c r="G20" s="38">
        <f>'Подпрограмма 2'!G10</f>
        <v>0</v>
      </c>
      <c r="H20" s="38">
        <f>'Подпрограмма 2'!H10</f>
        <v>0</v>
      </c>
      <c r="I20" s="38">
        <f>'Подпрограмма 2'!I10</f>
        <v>0</v>
      </c>
      <c r="J20" s="38">
        <f>'Подпрограмма 2'!J10</f>
        <v>0</v>
      </c>
      <c r="K20" s="38">
        <f>'Подпрограмма 2'!K10</f>
        <v>0</v>
      </c>
      <c r="L20" s="9"/>
      <c r="M20" s="9"/>
      <c r="N20" s="9"/>
      <c r="O20" s="9"/>
    </row>
    <row r="21" spans="1:15" ht="25.5" customHeight="1">
      <c r="A21" s="96"/>
      <c r="B21" s="93"/>
      <c r="C21" s="37" t="s">
        <v>2</v>
      </c>
      <c r="D21" s="11">
        <f t="shared" si="10"/>
        <v>39335.422879999998</v>
      </c>
      <c r="E21" s="38">
        <f>'Подпрограмма 2'!E11</f>
        <v>4690.5</v>
      </c>
      <c r="F21" s="38">
        <f>'Подпрограмма 2'!F11</f>
        <v>2003.27</v>
      </c>
      <c r="G21" s="38">
        <f>'Подпрограмма 2'!G11</f>
        <v>10524.3</v>
      </c>
      <c r="H21" s="38">
        <f>'Подпрограмма 2'!H11</f>
        <v>6226.9528799999998</v>
      </c>
      <c r="I21" s="38">
        <f>'Подпрограмма 2'!I11</f>
        <v>2785.4</v>
      </c>
      <c r="J21" s="38">
        <f>'Подпрограмма 2'!J11</f>
        <v>6802.5</v>
      </c>
      <c r="K21" s="38">
        <f>'Подпрограмма 2'!K11</f>
        <v>6302.5</v>
      </c>
      <c r="L21" s="9"/>
      <c r="M21" s="9"/>
      <c r="N21" s="9"/>
      <c r="O21" s="9"/>
    </row>
    <row r="22" spans="1:15" ht="27" customHeight="1">
      <c r="A22" s="96"/>
      <c r="B22" s="93"/>
      <c r="C22" s="37" t="s">
        <v>3</v>
      </c>
      <c r="D22" s="11">
        <f t="shared" si="10"/>
        <v>0</v>
      </c>
      <c r="E22" s="38">
        <f>'Подпрограмма 2'!E12</f>
        <v>0</v>
      </c>
      <c r="F22" s="38">
        <f>'Подпрограмма 2'!F12</f>
        <v>0</v>
      </c>
      <c r="G22" s="38">
        <f>'Подпрограмма 2'!G12</f>
        <v>0</v>
      </c>
      <c r="H22" s="38">
        <f>'Подпрограмма 2'!H12</f>
        <v>0</v>
      </c>
      <c r="I22" s="38">
        <f>'Подпрограмма 2'!I12</f>
        <v>0</v>
      </c>
      <c r="J22" s="38">
        <f>'Подпрограмма 2'!J12</f>
        <v>0</v>
      </c>
      <c r="K22" s="38">
        <f>'Подпрограмма 2'!K12</f>
        <v>0</v>
      </c>
      <c r="L22" s="9"/>
      <c r="M22" s="9"/>
      <c r="N22" s="9"/>
      <c r="O22" s="9"/>
    </row>
    <row r="23" spans="1:15" ht="35.25" customHeight="1">
      <c r="A23" s="97"/>
      <c r="B23" s="94"/>
      <c r="C23" s="37" t="s">
        <v>9</v>
      </c>
      <c r="D23" s="11">
        <f t="shared" si="10"/>
        <v>0</v>
      </c>
      <c r="E23" s="38">
        <f>'Подпрограмма 2'!E13</f>
        <v>0</v>
      </c>
      <c r="F23" s="38">
        <f>'Подпрограмма 2'!F13</f>
        <v>0</v>
      </c>
      <c r="G23" s="38">
        <f>'Подпрограмма 2'!G13</f>
        <v>0</v>
      </c>
      <c r="H23" s="38">
        <f>'Подпрограмма 2'!H13</f>
        <v>0</v>
      </c>
      <c r="I23" s="38">
        <f>'Подпрограмма 2'!I13</f>
        <v>0</v>
      </c>
      <c r="J23" s="38">
        <f>'Подпрограмма 2'!J13</f>
        <v>0</v>
      </c>
      <c r="K23" s="38">
        <f>'Подпрограмма 2'!K13</f>
        <v>0</v>
      </c>
      <c r="L23" s="9"/>
      <c r="M23" s="9"/>
      <c r="N23" s="9"/>
      <c r="O23" s="9"/>
    </row>
    <row r="24" spans="1:15" ht="38.25" customHeight="1">
      <c r="A24" s="86" t="s">
        <v>28</v>
      </c>
      <c r="B24" s="89" t="s">
        <v>29</v>
      </c>
      <c r="C24" s="7" t="s">
        <v>8</v>
      </c>
      <c r="D24" s="11">
        <f t="shared" si="10"/>
        <v>581812.18018000002</v>
      </c>
      <c r="E24" s="11">
        <f t="shared" ref="E24:J24" si="13">E25+E26+E27+E28</f>
        <v>71961.2</v>
      </c>
      <c r="F24" s="11">
        <f t="shared" si="13"/>
        <v>86242.780180000002</v>
      </c>
      <c r="G24" s="11">
        <f t="shared" si="13"/>
        <v>134160.79999999999</v>
      </c>
      <c r="H24" s="11">
        <f t="shared" si="13"/>
        <v>58081.700000000004</v>
      </c>
      <c r="I24" s="11">
        <f t="shared" si="13"/>
        <v>87329.7</v>
      </c>
      <c r="J24" s="11">
        <f t="shared" si="13"/>
        <v>58176.1</v>
      </c>
      <c r="K24" s="11">
        <f t="shared" ref="K24" si="14">K25+K26+K27+K28</f>
        <v>85859.9</v>
      </c>
      <c r="L24" s="9"/>
      <c r="M24" s="9"/>
      <c r="N24" s="9"/>
      <c r="O24" s="9"/>
    </row>
    <row r="25" spans="1:15" ht="28.5" customHeight="1">
      <c r="A25" s="87"/>
      <c r="B25" s="90"/>
      <c r="C25" s="67" t="s">
        <v>1</v>
      </c>
      <c r="D25" s="11">
        <f t="shared" si="10"/>
        <v>0</v>
      </c>
      <c r="E25" s="46">
        <f>'Подпрограмма 3'!E9</f>
        <v>0</v>
      </c>
      <c r="F25" s="46">
        <f>'Подпрограмма 3'!F9</f>
        <v>0</v>
      </c>
      <c r="G25" s="46">
        <f>'Подпрограмма 3'!G9</f>
        <v>0</v>
      </c>
      <c r="H25" s="46">
        <f>'Подпрограмма 3'!H9</f>
        <v>0</v>
      </c>
      <c r="I25" s="46">
        <f>'Подпрограмма 3'!I9</f>
        <v>0</v>
      </c>
      <c r="J25" s="46">
        <f>'Подпрограмма 3'!J9</f>
        <v>0</v>
      </c>
      <c r="K25" s="46">
        <f>'Подпрограмма 3'!K9</f>
        <v>0</v>
      </c>
      <c r="L25" s="9"/>
      <c r="M25" s="9"/>
      <c r="N25" s="9"/>
      <c r="O25" s="9"/>
    </row>
    <row r="26" spans="1:15" ht="35.25" customHeight="1">
      <c r="A26" s="87"/>
      <c r="B26" s="90"/>
      <c r="C26" s="67" t="s">
        <v>2</v>
      </c>
      <c r="D26" s="11">
        <f t="shared" si="10"/>
        <v>445024.8</v>
      </c>
      <c r="E26" s="46">
        <f>'Подпрограмма 3'!E10</f>
        <v>63388.6</v>
      </c>
      <c r="F26" s="46">
        <f>'Подпрограмма 3'!F10</f>
        <v>71945.7</v>
      </c>
      <c r="G26" s="46">
        <f>'Подпрограмма 3'!G10</f>
        <v>115074.09999999999</v>
      </c>
      <c r="H26" s="46">
        <f>'Подпрограмма 3'!H10</f>
        <v>37748.700000000004</v>
      </c>
      <c r="I26" s="46">
        <f>'Подпрограмма 3'!I10</f>
        <v>63814.7</v>
      </c>
      <c r="J26" s="46">
        <f>'Подпрограмма 3'!J10</f>
        <v>32903.1</v>
      </c>
      <c r="K26" s="46">
        <f>'Подпрограмма 3'!K10</f>
        <v>60149.9</v>
      </c>
      <c r="L26" s="9"/>
      <c r="M26" s="9"/>
      <c r="N26" s="9"/>
      <c r="O26" s="9"/>
    </row>
    <row r="27" spans="1:15" ht="24.75" customHeight="1">
      <c r="A27" s="87"/>
      <c r="B27" s="90"/>
      <c r="C27" s="67" t="s">
        <v>3</v>
      </c>
      <c r="D27" s="11">
        <f t="shared" si="10"/>
        <v>136787.38018000001</v>
      </c>
      <c r="E27" s="46">
        <f>'Подпрограмма 3'!E11</f>
        <v>8572.6</v>
      </c>
      <c r="F27" s="46">
        <f>'Подпрограмма 3'!F11</f>
        <v>14297.080180000001</v>
      </c>
      <c r="G27" s="46">
        <f>'Подпрограмма 3'!G11</f>
        <v>19086.7</v>
      </c>
      <c r="H27" s="46">
        <f>'Подпрограмма 3'!H11</f>
        <v>20333</v>
      </c>
      <c r="I27" s="46">
        <f>'Подпрограмма 3'!I11</f>
        <v>23515</v>
      </c>
      <c r="J27" s="46">
        <f>'Подпрограмма 3'!J11</f>
        <v>25273</v>
      </c>
      <c r="K27" s="46">
        <f>'Подпрограмма 3'!K11</f>
        <v>25710</v>
      </c>
      <c r="L27" s="9"/>
      <c r="M27" s="9"/>
      <c r="N27" s="9"/>
      <c r="O27" s="9"/>
    </row>
    <row r="28" spans="1:15" ht="31.5" customHeight="1">
      <c r="A28" s="88"/>
      <c r="B28" s="91"/>
      <c r="C28" s="67" t="s">
        <v>9</v>
      </c>
      <c r="D28" s="11">
        <f t="shared" si="10"/>
        <v>0</v>
      </c>
      <c r="E28" s="46">
        <f>'Подпрограмма 3'!E12</f>
        <v>0</v>
      </c>
      <c r="F28" s="46">
        <f>'Подпрограмма 3'!F12</f>
        <v>0</v>
      </c>
      <c r="G28" s="46">
        <f>'Подпрограмма 3'!G12</f>
        <v>0</v>
      </c>
      <c r="H28" s="46">
        <f>'Подпрограмма 3'!H12</f>
        <v>0</v>
      </c>
      <c r="I28" s="46">
        <f>'Подпрограмма 3'!I12</f>
        <v>0</v>
      </c>
      <c r="J28" s="46">
        <f>'Подпрограмма 3'!J12</f>
        <v>0</v>
      </c>
      <c r="K28" s="46">
        <f>'Подпрограмма 3'!K12</f>
        <v>0</v>
      </c>
      <c r="L28" s="9"/>
      <c r="M28" s="9"/>
      <c r="N28" s="9"/>
      <c r="O28" s="9"/>
    </row>
    <row r="29" spans="1:15" ht="45.75" customHeight="1">
      <c r="A29" s="86" t="s">
        <v>32</v>
      </c>
      <c r="B29" s="89" t="s">
        <v>58</v>
      </c>
      <c r="C29" s="7" t="s">
        <v>8</v>
      </c>
      <c r="D29" s="11">
        <f t="shared" si="10"/>
        <v>318706.60398000001</v>
      </c>
      <c r="E29" s="11">
        <f t="shared" ref="E29:J29" si="15">E30+E31+E32+E33</f>
        <v>62774</v>
      </c>
      <c r="F29" s="11">
        <f t="shared" si="15"/>
        <v>193409.30398</v>
      </c>
      <c r="G29" s="11">
        <f t="shared" si="15"/>
        <v>27707.899999999998</v>
      </c>
      <c r="H29" s="11">
        <f t="shared" si="15"/>
        <v>5172</v>
      </c>
      <c r="I29" s="11">
        <f t="shared" si="15"/>
        <v>21803</v>
      </c>
      <c r="J29" s="11">
        <f t="shared" si="15"/>
        <v>3942.2</v>
      </c>
      <c r="K29" s="11">
        <f t="shared" ref="K29" si="16">K30+K31+K32+K33</f>
        <v>3898.2</v>
      </c>
      <c r="L29" s="9"/>
      <c r="M29" s="9"/>
      <c r="N29" s="9"/>
      <c r="O29" s="9"/>
    </row>
    <row r="30" spans="1:15" ht="26.25" customHeight="1">
      <c r="A30" s="87"/>
      <c r="B30" s="90"/>
      <c r="C30" s="67" t="s">
        <v>1</v>
      </c>
      <c r="D30" s="11">
        <f t="shared" si="10"/>
        <v>105550.07</v>
      </c>
      <c r="E30" s="47">
        <f>'Подпрограмма 4'!E9</f>
        <v>0</v>
      </c>
      <c r="F30" s="47">
        <f>'Подпрограмма 4'!F9</f>
        <v>105550.07</v>
      </c>
      <c r="G30" s="47">
        <f>'Подпрограмма 4'!G9</f>
        <v>0</v>
      </c>
      <c r="H30" s="47">
        <f>'Подпрограмма 4'!H9</f>
        <v>0</v>
      </c>
      <c r="I30" s="47">
        <f>'Подпрограмма 4'!I9</f>
        <v>0</v>
      </c>
      <c r="J30" s="47">
        <f>'Подпрограмма 4'!J9</f>
        <v>0</v>
      </c>
      <c r="K30" s="47">
        <f>'Подпрограмма 4'!K9</f>
        <v>0</v>
      </c>
      <c r="L30" s="9"/>
      <c r="M30" s="9"/>
      <c r="N30" s="9"/>
      <c r="O30" s="10"/>
    </row>
    <row r="31" spans="1:15" ht="18.75" customHeight="1">
      <c r="A31" s="87"/>
      <c r="B31" s="90"/>
      <c r="C31" s="67" t="s">
        <v>2</v>
      </c>
      <c r="D31" s="11">
        <f t="shared" si="10"/>
        <v>170212.5</v>
      </c>
      <c r="E31" s="47">
        <f>'Подпрограмма 4'!E10</f>
        <v>60966.8</v>
      </c>
      <c r="F31" s="47">
        <f>'Подпрограмма 4'!F10</f>
        <v>76524</v>
      </c>
      <c r="G31" s="47">
        <f>'Подпрограмма 4'!G10</f>
        <v>21666.3</v>
      </c>
      <c r="H31" s="47">
        <f>'Подпрограмма 4'!H10</f>
        <v>0</v>
      </c>
      <c r="I31" s="47">
        <f>'Подпрограмма 4'!I10</f>
        <v>3259</v>
      </c>
      <c r="J31" s="47">
        <f>'Подпрограмма 4'!J10</f>
        <v>3898.2</v>
      </c>
      <c r="K31" s="47">
        <f>'Подпрограмма 4'!K10</f>
        <v>3898.2</v>
      </c>
      <c r="L31" s="9"/>
      <c r="M31" s="9"/>
      <c r="N31" s="9"/>
      <c r="O31" s="10"/>
    </row>
    <row r="32" spans="1:15" ht="29.25" customHeight="1">
      <c r="A32" s="87"/>
      <c r="B32" s="90"/>
      <c r="C32" s="67" t="s">
        <v>3</v>
      </c>
      <c r="D32" s="11">
        <f t="shared" si="10"/>
        <v>42944.03398</v>
      </c>
      <c r="E32" s="47">
        <f>'Подпрограмма 4'!E11</f>
        <v>1807.2</v>
      </c>
      <c r="F32" s="47">
        <f>'Подпрограмма 4'!F11</f>
        <v>11335.233980000001</v>
      </c>
      <c r="G32" s="47">
        <f>'Подпрограмма 4'!G11</f>
        <v>6041.5999999999995</v>
      </c>
      <c r="H32" s="47">
        <f>'Подпрограмма 4'!H11</f>
        <v>5172</v>
      </c>
      <c r="I32" s="47">
        <f>'Подпрограмма 4'!I11</f>
        <v>18544</v>
      </c>
      <c r="J32" s="47">
        <f>'Подпрограмма 4'!J11</f>
        <v>44</v>
      </c>
      <c r="K32" s="47">
        <f>'Подпрограмма 4'!K11</f>
        <v>0</v>
      </c>
      <c r="L32" s="9"/>
      <c r="M32" s="9"/>
      <c r="N32" s="9"/>
      <c r="O32" s="10"/>
    </row>
    <row r="33" spans="1:15" ht="22.5" customHeight="1">
      <c r="A33" s="88"/>
      <c r="B33" s="91"/>
      <c r="C33" s="67" t="s">
        <v>9</v>
      </c>
      <c r="D33" s="11">
        <f t="shared" si="10"/>
        <v>0</v>
      </c>
      <c r="E33" s="47">
        <f>'Подпрограмма 4'!E12</f>
        <v>0</v>
      </c>
      <c r="F33" s="47">
        <f>'Подпрограмма 4'!F12</f>
        <v>0</v>
      </c>
      <c r="G33" s="47">
        <f>'Подпрограмма 4'!G12</f>
        <v>0</v>
      </c>
      <c r="H33" s="47">
        <f>'Подпрограмма 4'!H12</f>
        <v>0</v>
      </c>
      <c r="I33" s="47">
        <f>'Подпрограмма 4'!I12</f>
        <v>0</v>
      </c>
      <c r="J33" s="47">
        <f>'Подпрограмма 4'!J12</f>
        <v>0</v>
      </c>
      <c r="K33" s="47">
        <f>'Подпрограмма 4'!K12</f>
        <v>0</v>
      </c>
      <c r="L33" s="9"/>
      <c r="M33" s="9"/>
      <c r="N33" s="9"/>
      <c r="O33" s="10"/>
    </row>
    <row r="34" spans="1:15" ht="18.75" customHeight="1">
      <c r="A34" s="86" t="s">
        <v>42</v>
      </c>
      <c r="B34" s="89" t="s">
        <v>43</v>
      </c>
      <c r="C34" s="7" t="s">
        <v>8</v>
      </c>
      <c r="D34" s="11">
        <f t="shared" si="10"/>
        <v>451.42200000000003</v>
      </c>
      <c r="E34" s="47">
        <f>E35+E36+E37+E38</f>
        <v>451.42200000000003</v>
      </c>
      <c r="F34" s="47">
        <f t="shared" ref="F34:J34" si="17">F35+F36+F37+F38</f>
        <v>0</v>
      </c>
      <c r="G34" s="47">
        <f t="shared" si="17"/>
        <v>0</v>
      </c>
      <c r="H34" s="47">
        <f t="shared" si="17"/>
        <v>0</v>
      </c>
      <c r="I34" s="47">
        <f t="shared" si="17"/>
        <v>0</v>
      </c>
      <c r="J34" s="47">
        <f t="shared" si="17"/>
        <v>0</v>
      </c>
      <c r="K34" s="47">
        <f t="shared" ref="K34" si="18">K35+K36+K37+K38</f>
        <v>0</v>
      </c>
      <c r="L34" s="9"/>
      <c r="M34" s="9"/>
      <c r="N34" s="9"/>
      <c r="O34" s="10"/>
    </row>
    <row r="35" spans="1:15" ht="18.75">
      <c r="A35" s="87"/>
      <c r="B35" s="90"/>
      <c r="C35" s="67" t="s">
        <v>1</v>
      </c>
      <c r="D35" s="11">
        <f t="shared" si="10"/>
        <v>0</v>
      </c>
      <c r="E35" s="47">
        <f>'Подпрограмма 5'!E10</f>
        <v>0</v>
      </c>
      <c r="F35" s="47">
        <f>'Подпрограмма 5'!F10</f>
        <v>0</v>
      </c>
      <c r="G35" s="47">
        <f>'Подпрограмма 5'!G10</f>
        <v>0</v>
      </c>
      <c r="H35" s="47">
        <f>'Подпрограмма 5'!H10</f>
        <v>0</v>
      </c>
      <c r="I35" s="47">
        <f>'Подпрограмма 5'!I10</f>
        <v>0</v>
      </c>
      <c r="J35" s="47">
        <f>'Подпрограмма 5'!J10</f>
        <v>0</v>
      </c>
      <c r="K35" s="47">
        <f>'Подпрограмма 5'!K10</f>
        <v>0</v>
      </c>
      <c r="L35" s="9"/>
      <c r="M35" s="9"/>
      <c r="N35" s="9"/>
      <c r="O35" s="10"/>
    </row>
    <row r="36" spans="1:15" ht="18.75">
      <c r="A36" s="87"/>
      <c r="B36" s="90"/>
      <c r="C36" s="67" t="s">
        <v>2</v>
      </c>
      <c r="D36" s="11">
        <f t="shared" si="10"/>
        <v>451.42200000000003</v>
      </c>
      <c r="E36" s="47">
        <f>'Подпрограмма 5'!E11</f>
        <v>451.42200000000003</v>
      </c>
      <c r="F36" s="47">
        <f>'Подпрограмма 5'!F11</f>
        <v>0</v>
      </c>
      <c r="G36" s="47">
        <f>'Подпрограмма 5'!G11</f>
        <v>0</v>
      </c>
      <c r="H36" s="47">
        <f>'Подпрограмма 5'!H11</f>
        <v>0</v>
      </c>
      <c r="I36" s="47">
        <f>'Подпрограмма 5'!I11</f>
        <v>0</v>
      </c>
      <c r="J36" s="47">
        <f>'Подпрограмма 5'!J11</f>
        <v>0</v>
      </c>
      <c r="K36" s="47">
        <f>'Подпрограмма 5'!K11</f>
        <v>0</v>
      </c>
    </row>
    <row r="37" spans="1:15" ht="18.75">
      <c r="A37" s="87"/>
      <c r="B37" s="90"/>
      <c r="C37" s="67" t="s">
        <v>3</v>
      </c>
      <c r="D37" s="11">
        <f t="shared" si="10"/>
        <v>0</v>
      </c>
      <c r="E37" s="47">
        <f>'Подпрограмма 5'!E12</f>
        <v>0</v>
      </c>
      <c r="F37" s="47">
        <f>'Подпрограмма 5'!F12</f>
        <v>0</v>
      </c>
      <c r="G37" s="47">
        <f>'Подпрограмма 5'!G12</f>
        <v>0</v>
      </c>
      <c r="H37" s="47">
        <f>'Подпрограмма 5'!H12</f>
        <v>0</v>
      </c>
      <c r="I37" s="47">
        <f>'Подпрограмма 5'!I12</f>
        <v>0</v>
      </c>
      <c r="J37" s="47">
        <f>'Подпрограмма 5'!J12</f>
        <v>0</v>
      </c>
      <c r="K37" s="47">
        <f>'Подпрограмма 5'!K12</f>
        <v>0</v>
      </c>
    </row>
    <row r="38" spans="1:15" ht="18.75">
      <c r="A38" s="88"/>
      <c r="B38" s="91"/>
      <c r="C38" s="67" t="s">
        <v>9</v>
      </c>
      <c r="D38" s="11">
        <f t="shared" si="10"/>
        <v>0</v>
      </c>
      <c r="E38" s="47">
        <f>'Подпрограмма 5'!E13</f>
        <v>0</v>
      </c>
      <c r="F38" s="47">
        <f>'Подпрограмма 5'!F13</f>
        <v>0</v>
      </c>
      <c r="G38" s="47">
        <f>'Подпрограмма 5'!G13</f>
        <v>0</v>
      </c>
      <c r="H38" s="47">
        <f>'Подпрограмма 5'!H13</f>
        <v>0</v>
      </c>
      <c r="I38" s="47">
        <f>'Подпрограмма 5'!I13</f>
        <v>0</v>
      </c>
      <c r="J38" s="47">
        <f>'Подпрограмма 5'!J13</f>
        <v>0</v>
      </c>
      <c r="K38" s="47">
        <f>'Подпрограмма 5'!K13</f>
        <v>0</v>
      </c>
    </row>
    <row r="39" spans="1:15">
      <c r="A39" s="10"/>
      <c r="B39" s="60"/>
      <c r="C39" s="60"/>
      <c r="D39" s="60"/>
      <c r="E39" s="60"/>
      <c r="F39" s="60"/>
      <c r="G39" s="60"/>
      <c r="H39" s="60"/>
      <c r="I39" s="60"/>
      <c r="J39" s="61" t="s">
        <v>69</v>
      </c>
    </row>
  </sheetData>
  <mergeCells count="20">
    <mergeCell ref="A34:A38"/>
    <mergeCell ref="B34:B38"/>
    <mergeCell ref="A29:A33"/>
    <mergeCell ref="B29:B33"/>
    <mergeCell ref="B19:B23"/>
    <mergeCell ref="A19:A23"/>
    <mergeCell ref="A24:A28"/>
    <mergeCell ref="B24:B28"/>
    <mergeCell ref="B8:B12"/>
    <mergeCell ref="B14:B18"/>
    <mergeCell ref="A14:A18"/>
    <mergeCell ref="A8:A12"/>
    <mergeCell ref="H1:J1"/>
    <mergeCell ref="B5:B6"/>
    <mergeCell ref="A5:A6"/>
    <mergeCell ref="C5:C6"/>
    <mergeCell ref="H2:J2"/>
    <mergeCell ref="H3:K3"/>
    <mergeCell ref="A4:K4"/>
    <mergeCell ref="D5:K5"/>
  </mergeCells>
  <pageMargins left="0.39370078740157483" right="0.39370078740157483" top="0.74803149606299213" bottom="0.74803149606299213" header="0.31496062992125984" footer="0.31496062992125984"/>
  <pageSetup paperSize="9" scale="64" orientation="landscape" r:id="rId1"/>
  <rowBreaks count="1" manualBreakCount="1">
    <brk id="20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L64"/>
  <sheetViews>
    <sheetView view="pageBreakPreview" topLeftCell="A45" zoomScale="85" zoomScaleNormal="100" zoomScaleSheetLayoutView="85" workbookViewId="0">
      <selection activeCell="D61" sqref="D61"/>
    </sheetView>
  </sheetViews>
  <sheetFormatPr defaultRowHeight="15"/>
  <cols>
    <col min="1" max="1" width="12" style="21" customWidth="1"/>
    <col min="2" max="2" width="15.7109375" style="21" customWidth="1"/>
    <col min="3" max="3" width="15.28515625" style="21" customWidth="1"/>
    <col min="4" max="4" width="14.7109375" style="21" customWidth="1"/>
    <col min="5" max="5" width="14" style="21" customWidth="1"/>
    <col min="6" max="6" width="11.28515625" style="21" customWidth="1"/>
    <col min="7" max="7" width="12" style="21" customWidth="1"/>
    <col min="8" max="8" width="12.5703125" style="21" customWidth="1"/>
    <col min="9" max="9" width="10.28515625" style="21" customWidth="1"/>
    <col min="10" max="10" width="12.140625" style="21" customWidth="1"/>
    <col min="11" max="16384" width="9.140625" style="21"/>
  </cols>
  <sheetData>
    <row r="1" spans="1:11" ht="91.5" hidden="1" customHeight="1">
      <c r="I1" s="105" t="s">
        <v>54</v>
      </c>
      <c r="J1" s="105"/>
    </row>
    <row r="2" spans="1:11" ht="102.75" hidden="1" customHeight="1">
      <c r="I2" s="105" t="s">
        <v>70</v>
      </c>
      <c r="J2" s="105"/>
    </row>
    <row r="3" spans="1:11" ht="102.75" customHeight="1">
      <c r="I3" s="70"/>
      <c r="J3" s="105" t="s">
        <v>60</v>
      </c>
      <c r="K3" s="105"/>
    </row>
    <row r="4" spans="1:11">
      <c r="A4" s="120"/>
      <c r="B4" s="120"/>
      <c r="C4" s="120"/>
      <c r="D4" s="120"/>
      <c r="E4" s="120"/>
      <c r="F4" s="120"/>
      <c r="G4" s="120"/>
      <c r="H4" s="120"/>
      <c r="I4" s="120"/>
      <c r="J4" s="120"/>
    </row>
    <row r="5" spans="1:11" ht="81.75" customHeight="1">
      <c r="A5" s="122" t="s">
        <v>80</v>
      </c>
      <c r="B5" s="123"/>
      <c r="C5" s="123"/>
      <c r="D5" s="123"/>
      <c r="E5" s="123"/>
      <c r="F5" s="123"/>
      <c r="G5" s="123"/>
      <c r="H5" s="123"/>
      <c r="I5" s="123"/>
      <c r="J5" s="123"/>
      <c r="K5" s="124"/>
    </row>
    <row r="6" spans="1:11" ht="15.75" customHeight="1">
      <c r="A6" s="121" t="s">
        <v>4</v>
      </c>
      <c r="B6" s="111" t="s">
        <v>5</v>
      </c>
      <c r="C6" s="111" t="s">
        <v>6</v>
      </c>
      <c r="D6" s="106" t="s">
        <v>12</v>
      </c>
      <c r="E6" s="107"/>
      <c r="F6" s="107"/>
      <c r="G6" s="107"/>
      <c r="H6" s="107"/>
      <c r="I6" s="107"/>
      <c r="J6" s="107"/>
      <c r="K6" s="108"/>
    </row>
    <row r="7" spans="1:11" ht="15.75">
      <c r="A7" s="121"/>
      <c r="B7" s="111"/>
      <c r="C7" s="111"/>
      <c r="D7" s="49" t="s">
        <v>0</v>
      </c>
      <c r="E7" s="48">
        <v>2020</v>
      </c>
      <c r="F7" s="48">
        <v>2021</v>
      </c>
      <c r="G7" s="48">
        <v>2022</v>
      </c>
      <c r="H7" s="48">
        <v>2023</v>
      </c>
      <c r="I7" s="48">
        <v>2024</v>
      </c>
      <c r="J7" s="48">
        <v>2025</v>
      </c>
      <c r="K7" s="72">
        <v>2026</v>
      </c>
    </row>
    <row r="8" spans="1:11" ht="15.75">
      <c r="A8" s="32">
        <v>1</v>
      </c>
      <c r="B8" s="33">
        <v>2</v>
      </c>
      <c r="C8" s="33">
        <v>3</v>
      </c>
      <c r="D8" s="33">
        <v>4</v>
      </c>
      <c r="E8" s="33">
        <v>5</v>
      </c>
      <c r="F8" s="33">
        <v>6</v>
      </c>
      <c r="G8" s="33">
        <v>7</v>
      </c>
      <c r="H8" s="33">
        <v>8</v>
      </c>
      <c r="I8" s="33">
        <v>9</v>
      </c>
      <c r="J8" s="33">
        <v>10</v>
      </c>
      <c r="K8" s="73"/>
    </row>
    <row r="9" spans="1:11" ht="40.5" customHeight="1">
      <c r="A9" s="110" t="s">
        <v>11</v>
      </c>
      <c r="B9" s="110" t="s">
        <v>79</v>
      </c>
      <c r="C9" s="7" t="s">
        <v>8</v>
      </c>
      <c r="D9" s="8">
        <f>E9+F9+G9+H9+I9+J9+K9</f>
        <v>342464.66783999995</v>
      </c>
      <c r="E9" s="34">
        <f>E10+E11+E12+E13</f>
        <v>22514</v>
      </c>
      <c r="F9" s="34">
        <f t="shared" ref="F9:J9" si="0">F10+F11+F12+F13</f>
        <v>27946.62084</v>
      </c>
      <c r="G9" s="34">
        <f t="shared" si="0"/>
        <v>129686.447</v>
      </c>
      <c r="H9" s="34">
        <f t="shared" si="0"/>
        <v>143960.79999999999</v>
      </c>
      <c r="I9" s="34">
        <f t="shared" si="0"/>
        <v>12474</v>
      </c>
      <c r="J9" s="34">
        <f t="shared" si="0"/>
        <v>3000.5</v>
      </c>
      <c r="K9" s="8">
        <f>K10+K11+K12+K13</f>
        <v>2882.3</v>
      </c>
    </row>
    <row r="10" spans="1:11" ht="30" customHeight="1">
      <c r="A10" s="110"/>
      <c r="B10" s="110"/>
      <c r="C10" s="44" t="s">
        <v>1</v>
      </c>
      <c r="D10" s="8">
        <f t="shared" ref="D10:D13" si="1">E10+F10+G10+H10+I10+J10+K10</f>
        <v>224089.89158</v>
      </c>
      <c r="E10" s="8">
        <f>E15+E30</f>
        <v>17397.7</v>
      </c>
      <c r="F10" s="8">
        <f t="shared" ref="F10:J10" si="2">F15+F30</f>
        <v>16655.970580000001</v>
      </c>
      <c r="G10" s="8">
        <f t="shared" si="2"/>
        <v>59798.460999999996</v>
      </c>
      <c r="H10" s="8">
        <f t="shared" si="2"/>
        <v>130237.75999999999</v>
      </c>
      <c r="I10" s="8">
        <f t="shared" si="2"/>
        <v>0</v>
      </c>
      <c r="J10" s="8">
        <f t="shared" si="2"/>
        <v>0</v>
      </c>
      <c r="K10" s="8">
        <f t="shared" ref="K10" si="3">K15+K30</f>
        <v>0</v>
      </c>
    </row>
    <row r="11" spans="1:11" ht="33.75" customHeight="1">
      <c r="A11" s="110"/>
      <c r="B11" s="110"/>
      <c r="C11" s="44" t="s">
        <v>2</v>
      </c>
      <c r="D11" s="8">
        <f t="shared" si="1"/>
        <v>97123.705419999998</v>
      </c>
      <c r="E11" s="8">
        <f t="shared" ref="E11:J13" si="4">E16+E31</f>
        <v>1558.1999999999998</v>
      </c>
      <c r="F11" s="8">
        <f t="shared" si="4"/>
        <v>2239.2294199999997</v>
      </c>
      <c r="G11" s="8">
        <f t="shared" si="4"/>
        <v>68246.436000000002</v>
      </c>
      <c r="H11" s="8">
        <f t="shared" si="4"/>
        <v>8973.0399999999991</v>
      </c>
      <c r="I11" s="8">
        <f>I16+I31</f>
        <v>11724</v>
      </c>
      <c r="J11" s="8">
        <f t="shared" si="4"/>
        <v>2250.5</v>
      </c>
      <c r="K11" s="8">
        <f t="shared" ref="K11" si="5">K16+K31</f>
        <v>2132.3000000000002</v>
      </c>
    </row>
    <row r="12" spans="1:11" ht="31.5" customHeight="1">
      <c r="A12" s="110"/>
      <c r="B12" s="110"/>
      <c r="C12" s="44" t="s">
        <v>3</v>
      </c>
      <c r="D12" s="8">
        <f t="shared" si="1"/>
        <v>21251.07084</v>
      </c>
      <c r="E12" s="8">
        <f t="shared" si="4"/>
        <v>3558.1000000000004</v>
      </c>
      <c r="F12" s="8">
        <f t="shared" si="4"/>
        <v>9051.4208399999989</v>
      </c>
      <c r="G12" s="8">
        <f t="shared" si="4"/>
        <v>1641.55</v>
      </c>
      <c r="H12" s="8">
        <f t="shared" si="4"/>
        <v>4750</v>
      </c>
      <c r="I12" s="8">
        <f t="shared" si="4"/>
        <v>750</v>
      </c>
      <c r="J12" s="8">
        <f t="shared" si="4"/>
        <v>750</v>
      </c>
      <c r="K12" s="8">
        <f t="shared" ref="K12" si="6">K17+K32</f>
        <v>750</v>
      </c>
    </row>
    <row r="13" spans="1:11" ht="35.25" customHeight="1">
      <c r="A13" s="110"/>
      <c r="B13" s="110"/>
      <c r="C13" s="44" t="s">
        <v>9</v>
      </c>
      <c r="D13" s="8">
        <f t="shared" si="1"/>
        <v>0</v>
      </c>
      <c r="E13" s="8">
        <f t="shared" si="4"/>
        <v>0</v>
      </c>
      <c r="F13" s="8">
        <f t="shared" si="4"/>
        <v>0</v>
      </c>
      <c r="G13" s="8">
        <f t="shared" si="4"/>
        <v>0</v>
      </c>
      <c r="H13" s="8">
        <f t="shared" si="4"/>
        <v>0</v>
      </c>
      <c r="I13" s="8">
        <f t="shared" si="4"/>
        <v>0</v>
      </c>
      <c r="J13" s="8">
        <f t="shared" si="4"/>
        <v>0</v>
      </c>
      <c r="K13" s="8">
        <f t="shared" ref="K13" si="7">K18+K33</f>
        <v>0</v>
      </c>
    </row>
    <row r="14" spans="1:11" ht="37.5" customHeight="1">
      <c r="A14" s="117" t="s">
        <v>14</v>
      </c>
      <c r="B14" s="89" t="s">
        <v>39</v>
      </c>
      <c r="C14" s="7" t="s">
        <v>8</v>
      </c>
      <c r="D14" s="8">
        <f>E14+F14+G14+H14+I14+J14+K14</f>
        <v>17960.796999999999</v>
      </c>
      <c r="E14" s="8">
        <f>E15+E16+E17+E18</f>
        <v>2614.5</v>
      </c>
      <c r="F14" s="8">
        <f t="shared" ref="F14:J14" si="8">F15+F16+F17+F18</f>
        <v>3519</v>
      </c>
      <c r="G14" s="8">
        <f t="shared" si="8"/>
        <v>1606.4969999999998</v>
      </c>
      <c r="H14" s="8">
        <f t="shared" si="8"/>
        <v>1701</v>
      </c>
      <c r="I14" s="8">
        <f t="shared" si="8"/>
        <v>2772</v>
      </c>
      <c r="J14" s="8">
        <f t="shared" si="8"/>
        <v>2865.5</v>
      </c>
      <c r="K14" s="8">
        <f t="shared" ref="K14" si="9">K15+K16+K17+K18</f>
        <v>2882.3</v>
      </c>
    </row>
    <row r="15" spans="1:11" ht="39.75" customHeight="1">
      <c r="A15" s="118"/>
      <c r="B15" s="115"/>
      <c r="C15" s="50" t="s">
        <v>1</v>
      </c>
      <c r="D15" s="8">
        <f t="shared" ref="D15:D63" si="10">E15+F15+G15+H15+I15+J15+K15</f>
        <v>1815.1915799999999</v>
      </c>
      <c r="E15" s="8">
        <f>E20+E25</f>
        <v>616.9</v>
      </c>
      <c r="F15" s="8">
        <f t="shared" ref="F15:J15" si="11">F20+F25</f>
        <v>766.27058</v>
      </c>
      <c r="G15" s="8">
        <f t="shared" si="11"/>
        <v>194.261</v>
      </c>
      <c r="H15" s="8">
        <f t="shared" si="11"/>
        <v>237.76</v>
      </c>
      <c r="I15" s="8">
        <f t="shared" si="11"/>
        <v>0</v>
      </c>
      <c r="J15" s="8">
        <f t="shared" si="11"/>
        <v>0</v>
      </c>
      <c r="K15" s="8">
        <f t="shared" ref="K15" si="12">K20+K25</f>
        <v>0</v>
      </c>
    </row>
    <row r="16" spans="1:11" ht="37.5" customHeight="1">
      <c r="A16" s="118"/>
      <c r="B16" s="115"/>
      <c r="C16" s="50" t="s">
        <v>2</v>
      </c>
      <c r="D16" s="8">
        <f t="shared" si="10"/>
        <v>10778.60542</v>
      </c>
      <c r="E16" s="8">
        <f t="shared" ref="E16:J18" si="13">E21+E26</f>
        <v>1216.0999999999999</v>
      </c>
      <c r="F16" s="8">
        <f t="shared" si="13"/>
        <v>1917.2294199999999</v>
      </c>
      <c r="G16" s="8">
        <f t="shared" si="13"/>
        <v>662.23599999999999</v>
      </c>
      <c r="H16" s="8">
        <f t="shared" si="13"/>
        <v>713.24</v>
      </c>
      <c r="I16" s="8">
        <f t="shared" si="13"/>
        <v>2022</v>
      </c>
      <c r="J16" s="8">
        <f t="shared" si="13"/>
        <v>2115.5</v>
      </c>
      <c r="K16" s="8">
        <f t="shared" ref="K16" si="14">K21+K26</f>
        <v>2132.3000000000002</v>
      </c>
    </row>
    <row r="17" spans="1:12" ht="32.25" customHeight="1">
      <c r="A17" s="118"/>
      <c r="B17" s="115"/>
      <c r="C17" s="50" t="s">
        <v>3</v>
      </c>
      <c r="D17" s="8">
        <f t="shared" si="10"/>
        <v>5367</v>
      </c>
      <c r="E17" s="8">
        <f t="shared" si="13"/>
        <v>781.5</v>
      </c>
      <c r="F17" s="8">
        <f t="shared" si="13"/>
        <v>835.5</v>
      </c>
      <c r="G17" s="8">
        <f t="shared" si="13"/>
        <v>750</v>
      </c>
      <c r="H17" s="8">
        <f t="shared" si="13"/>
        <v>750</v>
      </c>
      <c r="I17" s="8">
        <f t="shared" si="13"/>
        <v>750</v>
      </c>
      <c r="J17" s="8">
        <f t="shared" si="13"/>
        <v>750</v>
      </c>
      <c r="K17" s="8">
        <f t="shared" ref="K17" si="15">K22+K27</f>
        <v>750</v>
      </c>
    </row>
    <row r="18" spans="1:12" ht="35.25" customHeight="1">
      <c r="A18" s="119"/>
      <c r="B18" s="116"/>
      <c r="C18" s="50" t="s">
        <v>9</v>
      </c>
      <c r="D18" s="8">
        <f t="shared" si="10"/>
        <v>0</v>
      </c>
      <c r="E18" s="8">
        <f t="shared" si="13"/>
        <v>0</v>
      </c>
      <c r="F18" s="8">
        <f t="shared" si="13"/>
        <v>0</v>
      </c>
      <c r="G18" s="8">
        <f t="shared" si="13"/>
        <v>0</v>
      </c>
      <c r="H18" s="8">
        <f t="shared" si="13"/>
        <v>0</v>
      </c>
      <c r="I18" s="8">
        <f t="shared" si="13"/>
        <v>0</v>
      </c>
      <c r="J18" s="8">
        <f t="shared" si="13"/>
        <v>0</v>
      </c>
      <c r="K18" s="8">
        <f t="shared" ref="K18" si="16">K23+K28</f>
        <v>0</v>
      </c>
    </row>
    <row r="19" spans="1:12" ht="30.75" customHeight="1">
      <c r="A19" s="114" t="s">
        <v>37</v>
      </c>
      <c r="B19" s="110" t="s">
        <v>18</v>
      </c>
      <c r="C19" s="7" t="s">
        <v>8</v>
      </c>
      <c r="D19" s="8">
        <f t="shared" si="10"/>
        <v>17960.796999999999</v>
      </c>
      <c r="E19" s="35">
        <f>E20+E21+E22+E23</f>
        <v>2614.5</v>
      </c>
      <c r="F19" s="35">
        <f t="shared" ref="F19:K19" si="17">F20+F21+F22+F23</f>
        <v>3519</v>
      </c>
      <c r="G19" s="35">
        <f t="shared" si="17"/>
        <v>1606.4969999999998</v>
      </c>
      <c r="H19" s="35">
        <f t="shared" si="17"/>
        <v>1701</v>
      </c>
      <c r="I19" s="35">
        <f t="shared" si="17"/>
        <v>2772</v>
      </c>
      <c r="J19" s="35">
        <f t="shared" si="17"/>
        <v>2865.5</v>
      </c>
      <c r="K19" s="12">
        <f t="shared" si="17"/>
        <v>2882.3</v>
      </c>
    </row>
    <row r="20" spans="1:12" ht="33" customHeight="1">
      <c r="A20" s="114"/>
      <c r="B20" s="110"/>
      <c r="C20" s="50" t="s">
        <v>1</v>
      </c>
      <c r="D20" s="8">
        <f t="shared" si="10"/>
        <v>1815.1915799999999</v>
      </c>
      <c r="E20" s="12">
        <v>616.9</v>
      </c>
      <c r="F20" s="12">
        <v>766.27058</v>
      </c>
      <c r="G20" s="12">
        <v>194.261</v>
      </c>
      <c r="H20" s="12">
        <v>237.76</v>
      </c>
      <c r="I20" s="12">
        <v>0</v>
      </c>
      <c r="J20" s="12">
        <v>0</v>
      </c>
      <c r="K20" s="73">
        <v>0</v>
      </c>
    </row>
    <row r="21" spans="1:12" ht="36" customHeight="1">
      <c r="A21" s="114"/>
      <c r="B21" s="110"/>
      <c r="C21" s="50" t="s">
        <v>2</v>
      </c>
      <c r="D21" s="8">
        <f t="shared" si="10"/>
        <v>10778.60542</v>
      </c>
      <c r="E21" s="12">
        <v>1216.0999999999999</v>
      </c>
      <c r="F21" s="12">
        <v>1917.2294199999999</v>
      </c>
      <c r="G21" s="12">
        <v>662.23599999999999</v>
      </c>
      <c r="H21" s="12">
        <v>713.24</v>
      </c>
      <c r="I21" s="12">
        <v>2022</v>
      </c>
      <c r="J21" s="12">
        <v>2115.5</v>
      </c>
      <c r="K21" s="73">
        <v>2132.3000000000002</v>
      </c>
    </row>
    <row r="22" spans="1:12" ht="31.5" customHeight="1">
      <c r="A22" s="114"/>
      <c r="B22" s="110"/>
      <c r="C22" s="50" t="s">
        <v>3</v>
      </c>
      <c r="D22" s="8">
        <f t="shared" si="10"/>
        <v>5367</v>
      </c>
      <c r="E22" s="12">
        <v>781.5</v>
      </c>
      <c r="F22" s="12">
        <v>835.5</v>
      </c>
      <c r="G22" s="12">
        <v>750</v>
      </c>
      <c r="H22" s="12">
        <v>750</v>
      </c>
      <c r="I22" s="12">
        <v>750</v>
      </c>
      <c r="J22" s="12">
        <v>750</v>
      </c>
      <c r="K22" s="73">
        <v>750</v>
      </c>
    </row>
    <row r="23" spans="1:12" ht="31.5" customHeight="1">
      <c r="A23" s="114"/>
      <c r="B23" s="110"/>
      <c r="C23" s="50" t="s">
        <v>9</v>
      </c>
      <c r="D23" s="8">
        <f t="shared" si="10"/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73">
        <v>0</v>
      </c>
    </row>
    <row r="24" spans="1:12" ht="55.5" customHeight="1">
      <c r="A24" s="112" t="s">
        <v>15</v>
      </c>
      <c r="B24" s="112" t="s">
        <v>66</v>
      </c>
      <c r="C24" s="7" t="s">
        <v>8</v>
      </c>
      <c r="D24" s="8">
        <f t="shared" si="10"/>
        <v>0</v>
      </c>
      <c r="E24" s="2">
        <f>E25+E26+E27+E28</f>
        <v>0</v>
      </c>
      <c r="F24" s="2">
        <f t="shared" ref="F24:K24" si="18">F25+F26+F27+F28</f>
        <v>0</v>
      </c>
      <c r="G24" s="2">
        <f t="shared" si="18"/>
        <v>0</v>
      </c>
      <c r="H24" s="2">
        <f t="shared" si="18"/>
        <v>0</v>
      </c>
      <c r="I24" s="2">
        <f t="shared" si="18"/>
        <v>0</v>
      </c>
      <c r="J24" s="2">
        <f t="shared" si="18"/>
        <v>0</v>
      </c>
      <c r="K24" s="8">
        <f t="shared" si="18"/>
        <v>0</v>
      </c>
    </row>
    <row r="25" spans="1:12" ht="49.5" customHeight="1">
      <c r="A25" s="112"/>
      <c r="B25" s="112"/>
      <c r="C25" s="50" t="s">
        <v>1</v>
      </c>
      <c r="D25" s="8">
        <f t="shared" si="10"/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73">
        <v>0</v>
      </c>
    </row>
    <row r="26" spans="1:12" ht="45.75" customHeight="1">
      <c r="A26" s="112"/>
      <c r="B26" s="112"/>
      <c r="C26" s="50" t="s">
        <v>2</v>
      </c>
      <c r="D26" s="8">
        <f t="shared" si="10"/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73">
        <v>0</v>
      </c>
      <c r="L26" s="56"/>
    </row>
    <row r="27" spans="1:12" ht="52.5" customHeight="1">
      <c r="A27" s="112"/>
      <c r="B27" s="112"/>
      <c r="C27" s="50" t="s">
        <v>3</v>
      </c>
      <c r="D27" s="8">
        <f t="shared" si="10"/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73">
        <v>0</v>
      </c>
    </row>
    <row r="28" spans="1:12" ht="63" customHeight="1">
      <c r="A28" s="112"/>
      <c r="B28" s="112"/>
      <c r="C28" s="50" t="s">
        <v>9</v>
      </c>
      <c r="D28" s="8">
        <f t="shared" si="10"/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73">
        <v>0</v>
      </c>
    </row>
    <row r="29" spans="1:12" ht="30" customHeight="1">
      <c r="A29" s="113" t="s">
        <v>19</v>
      </c>
      <c r="B29" s="112" t="s">
        <v>20</v>
      </c>
      <c r="C29" s="7" t="s">
        <v>8</v>
      </c>
      <c r="D29" s="8">
        <f t="shared" si="10"/>
        <v>324503.87083999999</v>
      </c>
      <c r="E29" s="8">
        <f t="shared" ref="E29:K29" si="19">E30+E31+E32+E33</f>
        <v>19899.5</v>
      </c>
      <c r="F29" s="8">
        <f t="shared" si="19"/>
        <v>24427.62084</v>
      </c>
      <c r="G29" s="8">
        <f t="shared" si="19"/>
        <v>128079.95</v>
      </c>
      <c r="H29" s="8">
        <f t="shared" si="19"/>
        <v>142259.79999999999</v>
      </c>
      <c r="I29" s="8">
        <f t="shared" si="19"/>
        <v>9702</v>
      </c>
      <c r="J29" s="8">
        <f t="shared" si="19"/>
        <v>135</v>
      </c>
      <c r="K29" s="8">
        <f t="shared" si="19"/>
        <v>0</v>
      </c>
    </row>
    <row r="30" spans="1:12" ht="33" customHeight="1">
      <c r="A30" s="114"/>
      <c r="B30" s="112"/>
      <c r="C30" s="50" t="s">
        <v>1</v>
      </c>
      <c r="D30" s="8">
        <f t="shared" si="10"/>
        <v>222274.7</v>
      </c>
      <c r="E30" s="12">
        <f t="shared" ref="E30:J30" si="20">E35+E40+E45+E50+E55+E60</f>
        <v>16780.8</v>
      </c>
      <c r="F30" s="12">
        <f t="shared" si="20"/>
        <v>15889.7</v>
      </c>
      <c r="G30" s="12">
        <f t="shared" si="20"/>
        <v>59604.2</v>
      </c>
      <c r="H30" s="12">
        <f t="shared" si="20"/>
        <v>130000</v>
      </c>
      <c r="I30" s="12">
        <f t="shared" si="20"/>
        <v>0</v>
      </c>
      <c r="J30" s="12">
        <f t="shared" si="20"/>
        <v>0</v>
      </c>
      <c r="K30" s="12">
        <f t="shared" ref="K30" si="21">K35+K40+K45+K50+K55+K60</f>
        <v>0</v>
      </c>
    </row>
    <row r="31" spans="1:12" ht="34.5" customHeight="1">
      <c r="A31" s="114"/>
      <c r="B31" s="112"/>
      <c r="C31" s="50" t="s">
        <v>2</v>
      </c>
      <c r="D31" s="8">
        <f t="shared" si="10"/>
        <v>86345.1</v>
      </c>
      <c r="E31" s="12">
        <f t="shared" ref="E31:J31" si="22">E36+E41+E46+E51+E56+E61</f>
        <v>342.1</v>
      </c>
      <c r="F31" s="12">
        <f t="shared" si="22"/>
        <v>322</v>
      </c>
      <c r="G31" s="12">
        <f t="shared" si="22"/>
        <v>67584.2</v>
      </c>
      <c r="H31" s="12">
        <f t="shared" si="22"/>
        <v>8259.7999999999993</v>
      </c>
      <c r="I31" s="12">
        <f>I36+I41+I46+I51+I56+I61</f>
        <v>9702</v>
      </c>
      <c r="J31" s="12">
        <f t="shared" si="22"/>
        <v>135</v>
      </c>
      <c r="K31" s="12">
        <f t="shared" ref="K31" si="23">K36+K41+K46+K51+K56+K61</f>
        <v>0</v>
      </c>
    </row>
    <row r="32" spans="1:12" ht="36.75" customHeight="1">
      <c r="A32" s="114"/>
      <c r="B32" s="112"/>
      <c r="C32" s="50" t="s">
        <v>3</v>
      </c>
      <c r="D32" s="8">
        <f t="shared" si="10"/>
        <v>15884.070839999998</v>
      </c>
      <c r="E32" s="12">
        <f t="shared" ref="E32:J32" si="24">E37+E42+E47+E52+E57+E62</f>
        <v>2776.6000000000004</v>
      </c>
      <c r="F32" s="12">
        <f t="shared" si="24"/>
        <v>8215.9208399999989</v>
      </c>
      <c r="G32" s="12">
        <f t="shared" si="24"/>
        <v>891.55</v>
      </c>
      <c r="H32" s="12">
        <f t="shared" si="24"/>
        <v>4000</v>
      </c>
      <c r="I32" s="12">
        <f>I37+I42+I47+I52+I57+I62</f>
        <v>0</v>
      </c>
      <c r="J32" s="12">
        <f t="shared" si="24"/>
        <v>0</v>
      </c>
      <c r="K32" s="12">
        <f t="shared" ref="K32" si="25">K37+K42+K47+K52+K57+K62</f>
        <v>0</v>
      </c>
    </row>
    <row r="33" spans="1:11" ht="41.25" customHeight="1">
      <c r="A33" s="114"/>
      <c r="B33" s="112"/>
      <c r="C33" s="50" t="s">
        <v>9</v>
      </c>
      <c r="D33" s="8">
        <f t="shared" si="10"/>
        <v>0</v>
      </c>
      <c r="E33" s="12">
        <f>E38+E43+E48+E53+E58+E63</f>
        <v>0</v>
      </c>
      <c r="F33" s="12">
        <f t="shared" ref="F33:J33" si="26">F38+F43+F48+F53+F58+F63</f>
        <v>0</v>
      </c>
      <c r="G33" s="12">
        <f t="shared" si="26"/>
        <v>0</v>
      </c>
      <c r="H33" s="12">
        <f t="shared" si="26"/>
        <v>0</v>
      </c>
      <c r="I33" s="12">
        <f t="shared" si="26"/>
        <v>0</v>
      </c>
      <c r="J33" s="12">
        <f t="shared" si="26"/>
        <v>0</v>
      </c>
      <c r="K33" s="12">
        <f t="shared" ref="K33" si="27">K38+K43+K48+K53+K58+K63</f>
        <v>0</v>
      </c>
    </row>
    <row r="34" spans="1:11" ht="48.75" customHeight="1">
      <c r="A34" s="109" t="s">
        <v>21</v>
      </c>
      <c r="B34" s="111" t="s">
        <v>22</v>
      </c>
      <c r="C34" s="7" t="s">
        <v>8</v>
      </c>
      <c r="D34" s="8">
        <f t="shared" si="10"/>
        <v>0</v>
      </c>
      <c r="E34" s="2">
        <f>E35+E36+E37+E38</f>
        <v>0</v>
      </c>
      <c r="F34" s="2">
        <f t="shared" ref="F34:K34" si="28">F35+F36+F37+F38</f>
        <v>0</v>
      </c>
      <c r="G34" s="2">
        <f t="shared" si="28"/>
        <v>0</v>
      </c>
      <c r="H34" s="2">
        <f t="shared" si="28"/>
        <v>0</v>
      </c>
      <c r="I34" s="2">
        <f t="shared" si="28"/>
        <v>0</v>
      </c>
      <c r="J34" s="2">
        <f t="shared" si="28"/>
        <v>0</v>
      </c>
      <c r="K34" s="8">
        <f t="shared" si="28"/>
        <v>0</v>
      </c>
    </row>
    <row r="35" spans="1:11" ht="49.5" customHeight="1">
      <c r="A35" s="109"/>
      <c r="B35" s="111"/>
      <c r="C35" s="50" t="s">
        <v>1</v>
      </c>
      <c r="D35" s="8">
        <f t="shared" si="10"/>
        <v>0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73">
        <v>0</v>
      </c>
    </row>
    <row r="36" spans="1:11" ht="59.25" customHeight="1">
      <c r="A36" s="109"/>
      <c r="B36" s="111"/>
      <c r="C36" s="50" t="s">
        <v>2</v>
      </c>
      <c r="D36" s="8">
        <f t="shared" si="10"/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73">
        <v>0</v>
      </c>
    </row>
    <row r="37" spans="1:11" ht="61.5" customHeight="1">
      <c r="A37" s="109"/>
      <c r="B37" s="111"/>
      <c r="C37" s="50" t="s">
        <v>3</v>
      </c>
      <c r="D37" s="8">
        <f t="shared" si="10"/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73">
        <v>0</v>
      </c>
    </row>
    <row r="38" spans="1:11" ht="73.5" customHeight="1">
      <c r="A38" s="109"/>
      <c r="B38" s="111"/>
      <c r="C38" s="50" t="s">
        <v>9</v>
      </c>
      <c r="D38" s="8">
        <f t="shared" si="10"/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73">
        <v>0</v>
      </c>
    </row>
    <row r="39" spans="1:11" ht="31.5">
      <c r="A39" s="109" t="s">
        <v>15</v>
      </c>
      <c r="B39" s="111" t="s">
        <v>47</v>
      </c>
      <c r="C39" s="7" t="s">
        <v>8</v>
      </c>
      <c r="D39" s="8">
        <f t="shared" si="10"/>
        <v>280253.076</v>
      </c>
      <c r="E39" s="8">
        <f t="shared" ref="E39:K39" si="29">E40+E41+E42+E43</f>
        <v>17123.199999999997</v>
      </c>
      <c r="F39" s="8">
        <f t="shared" si="29"/>
        <v>16212.026</v>
      </c>
      <c r="G39" s="8">
        <f t="shared" si="29"/>
        <v>114268.65</v>
      </c>
      <c r="H39" s="8">
        <f t="shared" si="29"/>
        <v>132649.20000000001</v>
      </c>
      <c r="I39" s="8">
        <f t="shared" si="29"/>
        <v>0</v>
      </c>
      <c r="J39" s="8">
        <f t="shared" si="29"/>
        <v>0</v>
      </c>
      <c r="K39" s="8">
        <f t="shared" si="29"/>
        <v>0</v>
      </c>
    </row>
    <row r="40" spans="1:11" ht="40.5" customHeight="1">
      <c r="A40" s="109"/>
      <c r="B40" s="111"/>
      <c r="C40" s="50" t="s">
        <v>1</v>
      </c>
      <c r="D40" s="8">
        <f t="shared" si="10"/>
        <v>222274.7</v>
      </c>
      <c r="E40" s="3">
        <v>16780.8</v>
      </c>
      <c r="F40" s="3">
        <v>15889.7</v>
      </c>
      <c r="G40" s="3">
        <v>59604.2</v>
      </c>
      <c r="H40" s="3">
        <v>130000</v>
      </c>
      <c r="I40" s="3">
        <v>0</v>
      </c>
      <c r="J40" s="3">
        <v>0</v>
      </c>
      <c r="K40" s="73">
        <v>0</v>
      </c>
    </row>
    <row r="41" spans="1:11" ht="39" customHeight="1">
      <c r="A41" s="109"/>
      <c r="B41" s="111"/>
      <c r="C41" s="50" t="s">
        <v>2</v>
      </c>
      <c r="D41" s="8">
        <f t="shared" si="10"/>
        <v>57976.499999999993</v>
      </c>
      <c r="E41" s="3">
        <v>342.1</v>
      </c>
      <c r="F41" s="3">
        <v>322</v>
      </c>
      <c r="G41" s="3">
        <v>54663.199999999997</v>
      </c>
      <c r="H41" s="3">
        <v>2649.2</v>
      </c>
      <c r="I41" s="3">
        <v>0</v>
      </c>
      <c r="J41" s="3">
        <v>0</v>
      </c>
      <c r="K41" s="73">
        <v>0</v>
      </c>
    </row>
    <row r="42" spans="1:11" ht="52.5" customHeight="1">
      <c r="A42" s="109"/>
      <c r="B42" s="111"/>
      <c r="C42" s="50" t="s">
        <v>3</v>
      </c>
      <c r="D42" s="8">
        <f t="shared" si="10"/>
        <v>1.8759999999999999</v>
      </c>
      <c r="E42" s="3">
        <v>0.3</v>
      </c>
      <c r="F42" s="3">
        <v>0.32600000000000001</v>
      </c>
      <c r="G42" s="3">
        <v>1.25</v>
      </c>
      <c r="H42" s="3">
        <v>0</v>
      </c>
      <c r="I42" s="3">
        <v>0</v>
      </c>
      <c r="J42" s="3">
        <v>0</v>
      </c>
      <c r="K42" s="73">
        <v>0</v>
      </c>
    </row>
    <row r="43" spans="1:11" ht="58.5" customHeight="1">
      <c r="A43" s="109"/>
      <c r="B43" s="111"/>
      <c r="C43" s="50" t="s">
        <v>9</v>
      </c>
      <c r="D43" s="8">
        <f t="shared" si="10"/>
        <v>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73">
        <v>0</v>
      </c>
    </row>
    <row r="44" spans="1:11" ht="33" customHeight="1">
      <c r="A44" s="109" t="s">
        <v>16</v>
      </c>
      <c r="B44" s="110" t="s">
        <v>23</v>
      </c>
      <c r="C44" s="7" t="s">
        <v>8</v>
      </c>
      <c r="D44" s="8">
        <f t="shared" si="10"/>
        <v>18531.599999999999</v>
      </c>
      <c r="E44" s="8">
        <f t="shared" ref="E44:K44" si="30">E45+E46+E47+E48</f>
        <v>0</v>
      </c>
      <c r="F44" s="8">
        <f t="shared" si="30"/>
        <v>0</v>
      </c>
      <c r="G44" s="8">
        <f t="shared" si="30"/>
        <v>12921</v>
      </c>
      <c r="H44" s="8">
        <f t="shared" si="30"/>
        <v>5610.6</v>
      </c>
      <c r="I44" s="8">
        <f t="shared" si="30"/>
        <v>0</v>
      </c>
      <c r="J44" s="8">
        <f t="shared" si="30"/>
        <v>0</v>
      </c>
      <c r="K44" s="8">
        <f t="shared" si="30"/>
        <v>0</v>
      </c>
    </row>
    <row r="45" spans="1:11" ht="33.75" customHeight="1">
      <c r="A45" s="109"/>
      <c r="B45" s="110"/>
      <c r="C45" s="50" t="s">
        <v>1</v>
      </c>
      <c r="D45" s="8">
        <f t="shared" si="10"/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73">
        <v>0</v>
      </c>
    </row>
    <row r="46" spans="1:11" ht="34.5" customHeight="1">
      <c r="A46" s="109"/>
      <c r="B46" s="110"/>
      <c r="C46" s="50" t="s">
        <v>2</v>
      </c>
      <c r="D46" s="8">
        <f t="shared" si="10"/>
        <v>18531.599999999999</v>
      </c>
      <c r="E46" s="3">
        <v>0</v>
      </c>
      <c r="F46" s="3">
        <v>0</v>
      </c>
      <c r="G46" s="3">
        <v>12921</v>
      </c>
      <c r="H46" s="3">
        <v>5610.6</v>
      </c>
      <c r="I46" s="3">
        <v>0</v>
      </c>
      <c r="J46" s="3">
        <v>0</v>
      </c>
      <c r="K46" s="73">
        <v>0</v>
      </c>
    </row>
    <row r="47" spans="1:11" ht="31.5" customHeight="1">
      <c r="A47" s="109"/>
      <c r="B47" s="110"/>
      <c r="C47" s="50" t="s">
        <v>3</v>
      </c>
      <c r="D47" s="8">
        <f t="shared" si="10"/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73">
        <v>0</v>
      </c>
    </row>
    <row r="48" spans="1:11" ht="34.5" customHeight="1">
      <c r="A48" s="109"/>
      <c r="B48" s="110"/>
      <c r="C48" s="50" t="s">
        <v>9</v>
      </c>
      <c r="D48" s="8">
        <f t="shared" si="10"/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73">
        <v>0</v>
      </c>
    </row>
    <row r="49" spans="1:11" ht="31.5" customHeight="1">
      <c r="A49" s="109" t="s">
        <v>17</v>
      </c>
      <c r="B49" s="110" t="s">
        <v>24</v>
      </c>
      <c r="C49" s="50" t="s">
        <v>8</v>
      </c>
      <c r="D49" s="8">
        <f t="shared" si="10"/>
        <v>0</v>
      </c>
      <c r="E49" s="3">
        <f>E50+E51+E52+E53</f>
        <v>0</v>
      </c>
      <c r="F49" s="3">
        <f t="shared" ref="F49:K49" si="31">F50+F51+F52+F53</f>
        <v>0</v>
      </c>
      <c r="G49" s="3">
        <f t="shared" si="31"/>
        <v>0</v>
      </c>
      <c r="H49" s="3">
        <f t="shared" si="31"/>
        <v>0</v>
      </c>
      <c r="I49" s="3">
        <f t="shared" si="31"/>
        <v>0</v>
      </c>
      <c r="J49" s="3">
        <f t="shared" si="31"/>
        <v>0</v>
      </c>
      <c r="K49" s="12">
        <f t="shared" si="31"/>
        <v>0</v>
      </c>
    </row>
    <row r="50" spans="1:11" ht="37.5" customHeight="1">
      <c r="A50" s="109"/>
      <c r="B50" s="110"/>
      <c r="C50" s="50" t="s">
        <v>1</v>
      </c>
      <c r="D50" s="8">
        <f t="shared" si="10"/>
        <v>0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73">
        <v>0</v>
      </c>
    </row>
    <row r="51" spans="1:11" ht="31.5">
      <c r="A51" s="109"/>
      <c r="B51" s="110"/>
      <c r="C51" s="50" t="s">
        <v>2</v>
      </c>
      <c r="D51" s="8">
        <f t="shared" si="10"/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73">
        <v>0</v>
      </c>
    </row>
    <row r="52" spans="1:11" ht="31.5">
      <c r="A52" s="109"/>
      <c r="B52" s="110"/>
      <c r="C52" s="50" t="s">
        <v>3</v>
      </c>
      <c r="D52" s="8">
        <f t="shared" si="10"/>
        <v>0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73">
        <v>0</v>
      </c>
    </row>
    <row r="53" spans="1:11" ht="31.5">
      <c r="A53" s="109"/>
      <c r="B53" s="110"/>
      <c r="C53" s="50" t="s">
        <v>9</v>
      </c>
      <c r="D53" s="8">
        <f t="shared" si="10"/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73">
        <v>0</v>
      </c>
    </row>
    <row r="54" spans="1:11" ht="31.5">
      <c r="A54" s="109" t="s">
        <v>40</v>
      </c>
      <c r="B54" s="110" t="s">
        <v>41</v>
      </c>
      <c r="C54" s="50" t="s">
        <v>8</v>
      </c>
      <c r="D54" s="8">
        <f t="shared" si="10"/>
        <v>15882.19484</v>
      </c>
      <c r="E54" s="3">
        <f>E55+E56+E57+E58</f>
        <v>2776.3</v>
      </c>
      <c r="F54" s="3">
        <f t="shared" ref="F54" si="32">F55+F56+F57+F58</f>
        <v>8215.5948399999997</v>
      </c>
      <c r="G54" s="3">
        <f t="shared" ref="G54" si="33">G55+G56+G57+G58</f>
        <v>890.3</v>
      </c>
      <c r="H54" s="3">
        <f t="shared" ref="H54" si="34">H55+H56+H57+H58</f>
        <v>4000</v>
      </c>
      <c r="I54" s="3">
        <f t="shared" ref="I54" si="35">I55+I56+I57+I58</f>
        <v>0</v>
      </c>
      <c r="J54" s="3">
        <f t="shared" ref="J54:K54" si="36">J55+J56+J57+J58</f>
        <v>0</v>
      </c>
      <c r="K54" s="12">
        <f t="shared" si="36"/>
        <v>0</v>
      </c>
    </row>
    <row r="55" spans="1:11" ht="31.5">
      <c r="A55" s="109"/>
      <c r="B55" s="110"/>
      <c r="C55" s="50" t="s">
        <v>1</v>
      </c>
      <c r="D55" s="8">
        <f t="shared" si="10"/>
        <v>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73">
        <v>0</v>
      </c>
    </row>
    <row r="56" spans="1:11" ht="31.5">
      <c r="A56" s="109"/>
      <c r="B56" s="110"/>
      <c r="C56" s="50" t="s">
        <v>2</v>
      </c>
      <c r="D56" s="8">
        <f t="shared" si="10"/>
        <v>0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73">
        <v>0</v>
      </c>
    </row>
    <row r="57" spans="1:11" ht="31.5">
      <c r="A57" s="109"/>
      <c r="B57" s="110"/>
      <c r="C57" s="50" t="s">
        <v>3</v>
      </c>
      <c r="D57" s="8">
        <f t="shared" si="10"/>
        <v>15882.19484</v>
      </c>
      <c r="E57" s="3">
        <v>2776.3</v>
      </c>
      <c r="F57" s="3">
        <v>8215.5948399999997</v>
      </c>
      <c r="G57" s="3">
        <v>890.3</v>
      </c>
      <c r="H57" s="3">
        <v>4000</v>
      </c>
      <c r="I57" s="3">
        <v>0</v>
      </c>
      <c r="J57" s="3">
        <v>0</v>
      </c>
      <c r="K57" s="73">
        <v>0</v>
      </c>
    </row>
    <row r="58" spans="1:11" ht="31.5">
      <c r="A58" s="109"/>
      <c r="B58" s="110"/>
      <c r="C58" s="50" t="s">
        <v>9</v>
      </c>
      <c r="D58" s="8">
        <f t="shared" si="10"/>
        <v>0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73">
        <v>0</v>
      </c>
    </row>
    <row r="59" spans="1:11" ht="31.5">
      <c r="A59" s="109" t="s">
        <v>81</v>
      </c>
      <c r="B59" s="89" t="s">
        <v>85</v>
      </c>
      <c r="C59" s="62" t="s">
        <v>8</v>
      </c>
      <c r="D59" s="8">
        <f t="shared" si="10"/>
        <v>9837</v>
      </c>
      <c r="E59" s="3">
        <f>E60+E61+E62+E63</f>
        <v>0</v>
      </c>
      <c r="F59" s="3">
        <f t="shared" ref="F59:K59" si="37">F60+F61+F62+F63</f>
        <v>0</v>
      </c>
      <c r="G59" s="3">
        <f t="shared" si="37"/>
        <v>0</v>
      </c>
      <c r="H59" s="3">
        <f t="shared" si="37"/>
        <v>0</v>
      </c>
      <c r="I59" s="3">
        <f>I60+I61+I62+I63</f>
        <v>9702</v>
      </c>
      <c r="J59" s="3">
        <f t="shared" si="37"/>
        <v>135</v>
      </c>
      <c r="K59" s="12">
        <f t="shared" si="37"/>
        <v>0</v>
      </c>
    </row>
    <row r="60" spans="1:11" ht="31.5">
      <c r="A60" s="109"/>
      <c r="B60" s="90"/>
      <c r="C60" s="62" t="s">
        <v>1</v>
      </c>
      <c r="D60" s="8">
        <f t="shared" si="10"/>
        <v>0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73">
        <v>0</v>
      </c>
    </row>
    <row r="61" spans="1:11" ht="31.5">
      <c r="A61" s="109"/>
      <c r="B61" s="90"/>
      <c r="C61" s="62" t="s">
        <v>2</v>
      </c>
      <c r="D61" s="8">
        <f t="shared" si="10"/>
        <v>9837</v>
      </c>
      <c r="E61" s="3">
        <v>0</v>
      </c>
      <c r="F61" s="3">
        <v>0</v>
      </c>
      <c r="G61" s="3">
        <v>0</v>
      </c>
      <c r="H61" s="3">
        <v>0</v>
      </c>
      <c r="I61" s="3">
        <v>9702</v>
      </c>
      <c r="J61" s="3">
        <v>135</v>
      </c>
      <c r="K61" s="73">
        <v>0</v>
      </c>
    </row>
    <row r="62" spans="1:11" ht="31.5">
      <c r="A62" s="109"/>
      <c r="B62" s="90"/>
      <c r="C62" s="62" t="s">
        <v>3</v>
      </c>
      <c r="D62" s="8">
        <f t="shared" si="10"/>
        <v>0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73">
        <v>0</v>
      </c>
    </row>
    <row r="63" spans="1:11" ht="31.5">
      <c r="A63" s="109"/>
      <c r="B63" s="91"/>
      <c r="C63" s="62" t="s">
        <v>9</v>
      </c>
      <c r="D63" s="8">
        <f t="shared" si="10"/>
        <v>0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73">
        <v>0</v>
      </c>
    </row>
    <row r="64" spans="1:11">
      <c r="A64" s="63"/>
      <c r="B64" s="63"/>
      <c r="J64" s="45" t="s">
        <v>69</v>
      </c>
    </row>
  </sheetData>
  <mergeCells count="31">
    <mergeCell ref="I1:J1"/>
    <mergeCell ref="A24:A28"/>
    <mergeCell ref="B24:B28"/>
    <mergeCell ref="A29:A33"/>
    <mergeCell ref="B29:B33"/>
    <mergeCell ref="A9:A13"/>
    <mergeCell ref="B9:B13"/>
    <mergeCell ref="B14:B18"/>
    <mergeCell ref="A19:A23"/>
    <mergeCell ref="B19:B23"/>
    <mergeCell ref="A14:A18"/>
    <mergeCell ref="A4:J4"/>
    <mergeCell ref="A6:A7"/>
    <mergeCell ref="B6:B7"/>
    <mergeCell ref="I2:J2"/>
    <mergeCell ref="A5:K5"/>
    <mergeCell ref="J3:K3"/>
    <mergeCell ref="D6:K6"/>
    <mergeCell ref="A59:A63"/>
    <mergeCell ref="B59:B63"/>
    <mergeCell ref="A54:A58"/>
    <mergeCell ref="B54:B58"/>
    <mergeCell ref="A34:A38"/>
    <mergeCell ref="B34:B38"/>
    <mergeCell ref="A49:A53"/>
    <mergeCell ref="B49:B53"/>
    <mergeCell ref="C6:C7"/>
    <mergeCell ref="A39:A43"/>
    <mergeCell ref="B39:B43"/>
    <mergeCell ref="A44:A48"/>
    <mergeCell ref="B44:B48"/>
  </mergeCells>
  <pageMargins left="0.39370078740157483" right="0.39370078740157483" top="0.74803149606299213" bottom="0.74803149606299213" header="0.31496062992125984" footer="0.31496062992125984"/>
  <pageSetup paperSize="9" scale="9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34"/>
  <sheetViews>
    <sheetView view="pageBreakPreview" topLeftCell="A3" zoomScaleNormal="100" zoomScaleSheetLayoutView="100" workbookViewId="0">
      <selection activeCell="K8" sqref="K8"/>
    </sheetView>
  </sheetViews>
  <sheetFormatPr defaultRowHeight="15"/>
  <cols>
    <col min="1" max="1" width="9.140625" style="21"/>
    <col min="2" max="2" width="16.28515625" style="21" customWidth="1"/>
    <col min="3" max="3" width="14.28515625" style="21" customWidth="1"/>
    <col min="4" max="4" width="13.7109375" style="21" customWidth="1"/>
    <col min="5" max="6" width="12" style="21" customWidth="1"/>
    <col min="7" max="7" width="11.85546875" style="21" customWidth="1"/>
    <col min="8" max="9" width="11.42578125" style="21" customWidth="1"/>
    <col min="10" max="10" width="11" style="21" customWidth="1"/>
    <col min="11" max="11" width="12" style="21" customWidth="1"/>
    <col min="12" max="16384" width="9.140625" style="21"/>
  </cols>
  <sheetData>
    <row r="1" spans="1:11" ht="91.5" hidden="1" customHeight="1">
      <c r="I1" s="105" t="s">
        <v>71</v>
      </c>
      <c r="J1" s="105"/>
    </row>
    <row r="2" spans="1:11" ht="101.25" hidden="1" customHeight="1">
      <c r="I2" s="105" t="s">
        <v>72</v>
      </c>
      <c r="J2" s="128"/>
    </row>
    <row r="3" spans="1:11" ht="102.75" customHeight="1">
      <c r="I3" s="70"/>
      <c r="J3" s="105" t="s">
        <v>64</v>
      </c>
      <c r="K3" s="105"/>
    </row>
    <row r="4" spans="1:11">
      <c r="A4" s="127"/>
      <c r="B4" s="127"/>
      <c r="C4" s="127"/>
      <c r="D4" s="127"/>
      <c r="E4" s="127"/>
      <c r="F4" s="127"/>
      <c r="G4" s="127"/>
      <c r="H4" s="127"/>
      <c r="I4" s="127"/>
      <c r="J4" s="127"/>
    </row>
    <row r="5" spans="1:11" ht="83.25" customHeight="1">
      <c r="A5" s="129" t="s">
        <v>50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</row>
    <row r="6" spans="1:11" ht="15.75" customHeight="1">
      <c r="A6" s="130" t="s">
        <v>4</v>
      </c>
      <c r="B6" s="99" t="s">
        <v>5</v>
      </c>
      <c r="C6" s="99" t="s">
        <v>6</v>
      </c>
      <c r="D6" s="126" t="s">
        <v>12</v>
      </c>
      <c r="E6" s="126"/>
      <c r="F6" s="126"/>
      <c r="G6" s="126"/>
      <c r="H6" s="126"/>
      <c r="I6" s="126"/>
      <c r="J6" s="126"/>
      <c r="K6" s="126"/>
    </row>
    <row r="7" spans="1:11" ht="15.75">
      <c r="A7" s="121"/>
      <c r="B7" s="111"/>
      <c r="C7" s="111"/>
      <c r="D7" s="49" t="s">
        <v>0</v>
      </c>
      <c r="E7" s="48">
        <v>2020</v>
      </c>
      <c r="F7" s="48">
        <v>2021</v>
      </c>
      <c r="G7" s="48">
        <v>2022</v>
      </c>
      <c r="H7" s="48">
        <v>2023</v>
      </c>
      <c r="I7" s="48">
        <v>2024</v>
      </c>
      <c r="J7" s="48">
        <v>2025</v>
      </c>
      <c r="K7" s="75">
        <v>2026</v>
      </c>
    </row>
    <row r="8" spans="1:11" ht="15.75">
      <c r="A8" s="32">
        <v>1</v>
      </c>
      <c r="B8" s="33">
        <v>2</v>
      </c>
      <c r="C8" s="33">
        <v>3</v>
      </c>
      <c r="D8" s="33">
        <v>4</v>
      </c>
      <c r="E8" s="33">
        <v>5</v>
      </c>
      <c r="F8" s="33">
        <v>6</v>
      </c>
      <c r="G8" s="33">
        <v>7</v>
      </c>
      <c r="H8" s="33">
        <v>8</v>
      </c>
      <c r="I8" s="33">
        <v>9</v>
      </c>
      <c r="J8" s="33">
        <v>10</v>
      </c>
      <c r="K8" s="76">
        <v>11</v>
      </c>
    </row>
    <row r="9" spans="1:11" ht="31.5">
      <c r="A9" s="110" t="s">
        <v>13</v>
      </c>
      <c r="B9" s="110" t="s">
        <v>25</v>
      </c>
      <c r="C9" s="7" t="s">
        <v>8</v>
      </c>
      <c r="D9" s="8">
        <f>E9+F9+G9+H9+I9+J9</f>
        <v>33032.922879999998</v>
      </c>
      <c r="E9" s="8">
        <f>E10+E11+E12+E13</f>
        <v>4690.5</v>
      </c>
      <c r="F9" s="8">
        <f t="shared" ref="F9:J9" si="0">F10+F11+F12+F13</f>
        <v>2003.27</v>
      </c>
      <c r="G9" s="8">
        <f t="shared" si="0"/>
        <v>10524.3</v>
      </c>
      <c r="H9" s="8">
        <f t="shared" si="0"/>
        <v>6226.9528799999998</v>
      </c>
      <c r="I9" s="8">
        <f t="shared" si="0"/>
        <v>2785.4</v>
      </c>
      <c r="J9" s="8">
        <f t="shared" si="0"/>
        <v>6802.5</v>
      </c>
      <c r="K9" s="8">
        <f t="shared" ref="K9" si="1">K10+K11+K12+K13</f>
        <v>6302.5</v>
      </c>
    </row>
    <row r="10" spans="1:11" ht="31.5" customHeight="1">
      <c r="A10" s="110"/>
      <c r="B10" s="110"/>
      <c r="C10" s="44" t="s">
        <v>1</v>
      </c>
      <c r="D10" s="8">
        <f t="shared" ref="D10:D33" si="2">E10+F10+G10+H10+I10+J10</f>
        <v>0</v>
      </c>
      <c r="E10" s="31">
        <f>E15</f>
        <v>0</v>
      </c>
      <c r="F10" s="31">
        <f t="shared" ref="F10:J10" si="3">F15</f>
        <v>0</v>
      </c>
      <c r="G10" s="31">
        <f t="shared" si="3"/>
        <v>0</v>
      </c>
      <c r="H10" s="31">
        <f t="shared" si="3"/>
        <v>0</v>
      </c>
      <c r="I10" s="31">
        <f t="shared" si="3"/>
        <v>0</v>
      </c>
      <c r="J10" s="31">
        <f t="shared" si="3"/>
        <v>0</v>
      </c>
      <c r="K10" s="31">
        <f t="shared" ref="K10" si="4">K15</f>
        <v>0</v>
      </c>
    </row>
    <row r="11" spans="1:11" ht="36.75" customHeight="1">
      <c r="A11" s="110"/>
      <c r="B11" s="110"/>
      <c r="C11" s="44" t="s">
        <v>2</v>
      </c>
      <c r="D11" s="8">
        <f t="shared" si="2"/>
        <v>33032.922879999998</v>
      </c>
      <c r="E11" s="31">
        <f>E16</f>
        <v>4690.5</v>
      </c>
      <c r="F11" s="31">
        <f t="shared" ref="F11:J11" si="5">F16</f>
        <v>2003.27</v>
      </c>
      <c r="G11" s="31">
        <f t="shared" si="5"/>
        <v>10524.3</v>
      </c>
      <c r="H11" s="31">
        <f t="shared" si="5"/>
        <v>6226.9528799999998</v>
      </c>
      <c r="I11" s="31">
        <f t="shared" si="5"/>
        <v>2785.4</v>
      </c>
      <c r="J11" s="31">
        <f t="shared" si="5"/>
        <v>6802.5</v>
      </c>
      <c r="K11" s="31">
        <f t="shared" ref="K11" si="6">K16</f>
        <v>6302.5</v>
      </c>
    </row>
    <row r="12" spans="1:11" ht="32.25" customHeight="1">
      <c r="A12" s="110"/>
      <c r="B12" s="110"/>
      <c r="C12" s="44" t="s">
        <v>3</v>
      </c>
      <c r="D12" s="8">
        <f t="shared" si="2"/>
        <v>0</v>
      </c>
      <c r="E12" s="31">
        <f>E17</f>
        <v>0</v>
      </c>
      <c r="F12" s="31">
        <f t="shared" ref="F12:J12" si="7">F17</f>
        <v>0</v>
      </c>
      <c r="G12" s="31">
        <f t="shared" si="7"/>
        <v>0</v>
      </c>
      <c r="H12" s="31">
        <f t="shared" si="7"/>
        <v>0</v>
      </c>
      <c r="I12" s="31">
        <f t="shared" si="7"/>
        <v>0</v>
      </c>
      <c r="J12" s="31">
        <f t="shared" si="7"/>
        <v>0</v>
      </c>
      <c r="K12" s="31">
        <f t="shared" ref="K12" si="8">K17</f>
        <v>0</v>
      </c>
    </row>
    <row r="13" spans="1:11" ht="38.25" customHeight="1">
      <c r="A13" s="110"/>
      <c r="B13" s="110"/>
      <c r="C13" s="44" t="s">
        <v>9</v>
      </c>
      <c r="D13" s="8">
        <f t="shared" si="2"/>
        <v>0</v>
      </c>
      <c r="E13" s="31">
        <f>E18</f>
        <v>0</v>
      </c>
      <c r="F13" s="31">
        <f t="shared" ref="F13:J13" si="9">F18</f>
        <v>0</v>
      </c>
      <c r="G13" s="31">
        <f t="shared" si="9"/>
        <v>0</v>
      </c>
      <c r="H13" s="31">
        <f t="shared" si="9"/>
        <v>0</v>
      </c>
      <c r="I13" s="31">
        <f t="shared" si="9"/>
        <v>0</v>
      </c>
      <c r="J13" s="31">
        <f t="shared" si="9"/>
        <v>0</v>
      </c>
      <c r="K13" s="31">
        <f t="shared" ref="K13" si="10">K18</f>
        <v>0</v>
      </c>
    </row>
    <row r="14" spans="1:11" ht="29.25" customHeight="1">
      <c r="A14" s="125" t="s">
        <v>14</v>
      </c>
      <c r="B14" s="111" t="s">
        <v>38</v>
      </c>
      <c r="C14" s="7" t="s">
        <v>8</v>
      </c>
      <c r="D14" s="8">
        <f t="shared" si="2"/>
        <v>33032.922879999998</v>
      </c>
      <c r="E14" s="8">
        <f>E15+E16+E17+E18</f>
        <v>4690.5</v>
      </c>
      <c r="F14" s="8">
        <f t="shared" ref="F14:J14" si="11">F15+F16+F17+F18</f>
        <v>2003.27</v>
      </c>
      <c r="G14" s="8">
        <f t="shared" si="11"/>
        <v>10524.3</v>
      </c>
      <c r="H14" s="8">
        <f t="shared" si="11"/>
        <v>6226.9528799999998</v>
      </c>
      <c r="I14" s="8">
        <f t="shared" si="11"/>
        <v>2785.4</v>
      </c>
      <c r="J14" s="8">
        <f t="shared" si="11"/>
        <v>6802.5</v>
      </c>
      <c r="K14" s="8">
        <f t="shared" ref="K14" si="12">K15+K16+K17+K18</f>
        <v>6302.5</v>
      </c>
    </row>
    <row r="15" spans="1:11" ht="30" customHeight="1">
      <c r="A15" s="125"/>
      <c r="B15" s="111"/>
      <c r="C15" s="50" t="s">
        <v>1</v>
      </c>
      <c r="D15" s="8">
        <f t="shared" si="2"/>
        <v>0</v>
      </c>
      <c r="E15" s="8">
        <f>E20+E25+E30</f>
        <v>0</v>
      </c>
      <c r="F15" s="8">
        <f t="shared" ref="F15:J15" si="13">F20+F25+F30</f>
        <v>0</v>
      </c>
      <c r="G15" s="8">
        <f t="shared" si="13"/>
        <v>0</v>
      </c>
      <c r="H15" s="8">
        <f t="shared" si="13"/>
        <v>0</v>
      </c>
      <c r="I15" s="8">
        <f t="shared" si="13"/>
        <v>0</v>
      </c>
      <c r="J15" s="8">
        <f t="shared" si="13"/>
        <v>0</v>
      </c>
      <c r="K15" s="8">
        <f t="shared" ref="K15" si="14">K20+K25+K30</f>
        <v>0</v>
      </c>
    </row>
    <row r="16" spans="1:11" ht="31.5" customHeight="1">
      <c r="A16" s="125"/>
      <c r="B16" s="111"/>
      <c r="C16" s="50" t="s">
        <v>2</v>
      </c>
      <c r="D16" s="8">
        <f t="shared" si="2"/>
        <v>33032.922879999998</v>
      </c>
      <c r="E16" s="8">
        <f t="shared" ref="E16:J18" si="15">E21+E26+E31</f>
        <v>4690.5</v>
      </c>
      <c r="F16" s="8">
        <f t="shared" si="15"/>
        <v>2003.27</v>
      </c>
      <c r="G16" s="8">
        <f t="shared" si="15"/>
        <v>10524.3</v>
      </c>
      <c r="H16" s="8">
        <f t="shared" si="15"/>
        <v>6226.9528799999998</v>
      </c>
      <c r="I16" s="8">
        <f t="shared" si="15"/>
        <v>2785.4</v>
      </c>
      <c r="J16" s="8">
        <f t="shared" si="15"/>
        <v>6802.5</v>
      </c>
      <c r="K16" s="8">
        <f t="shared" ref="K16" si="16">K21+K26+K31</f>
        <v>6302.5</v>
      </c>
    </row>
    <row r="17" spans="1:11" ht="41.25" customHeight="1">
      <c r="A17" s="125"/>
      <c r="B17" s="111"/>
      <c r="C17" s="50" t="s">
        <v>3</v>
      </c>
      <c r="D17" s="8">
        <f t="shared" si="2"/>
        <v>0</v>
      </c>
      <c r="E17" s="8">
        <f t="shared" si="15"/>
        <v>0</v>
      </c>
      <c r="F17" s="8">
        <f t="shared" si="15"/>
        <v>0</v>
      </c>
      <c r="G17" s="8">
        <f t="shared" si="15"/>
        <v>0</v>
      </c>
      <c r="H17" s="8">
        <f t="shared" si="15"/>
        <v>0</v>
      </c>
      <c r="I17" s="8">
        <f t="shared" si="15"/>
        <v>0</v>
      </c>
      <c r="J17" s="8">
        <f t="shared" si="15"/>
        <v>0</v>
      </c>
      <c r="K17" s="8">
        <f t="shared" ref="K17" si="17">K22+K27+K32</f>
        <v>0</v>
      </c>
    </row>
    <row r="18" spans="1:11" ht="40.5" customHeight="1">
      <c r="A18" s="125"/>
      <c r="B18" s="111"/>
      <c r="C18" s="50" t="s">
        <v>9</v>
      </c>
      <c r="D18" s="8">
        <f t="shared" si="2"/>
        <v>0</v>
      </c>
      <c r="E18" s="8">
        <f t="shared" si="15"/>
        <v>0</v>
      </c>
      <c r="F18" s="8">
        <f t="shared" si="15"/>
        <v>0</v>
      </c>
      <c r="G18" s="8">
        <f t="shared" si="15"/>
        <v>0</v>
      </c>
      <c r="H18" s="8">
        <f t="shared" si="15"/>
        <v>0</v>
      </c>
      <c r="I18" s="8">
        <f t="shared" si="15"/>
        <v>0</v>
      </c>
      <c r="J18" s="8">
        <f t="shared" si="15"/>
        <v>0</v>
      </c>
      <c r="K18" s="8">
        <f t="shared" ref="K18" si="18">K23+K28+K33</f>
        <v>0</v>
      </c>
    </row>
    <row r="19" spans="1:11" ht="27.75" customHeight="1">
      <c r="A19" s="112" t="s">
        <v>37</v>
      </c>
      <c r="B19" s="112" t="s">
        <v>26</v>
      </c>
      <c r="C19" s="7" t="s">
        <v>8</v>
      </c>
      <c r="D19" s="8">
        <f t="shared" si="2"/>
        <v>21755.1</v>
      </c>
      <c r="E19" s="8">
        <f t="shared" ref="E19:J19" si="19">E20+E21+E22+E23</f>
        <v>3031.6</v>
      </c>
      <c r="F19" s="8">
        <f t="shared" si="19"/>
        <v>0</v>
      </c>
      <c r="G19" s="8">
        <f t="shared" si="19"/>
        <v>8533</v>
      </c>
      <c r="H19" s="8">
        <f t="shared" si="19"/>
        <v>3207.6</v>
      </c>
      <c r="I19" s="8">
        <f t="shared" si="19"/>
        <v>1482.9</v>
      </c>
      <c r="J19" s="8">
        <f t="shared" si="19"/>
        <v>5500</v>
      </c>
      <c r="K19" s="8">
        <f t="shared" ref="K19" si="20">K20+K21+K22+K23</f>
        <v>5000</v>
      </c>
    </row>
    <row r="20" spans="1:11" ht="31.5" customHeight="1">
      <c r="A20" s="113"/>
      <c r="B20" s="112"/>
      <c r="C20" s="50" t="s">
        <v>1</v>
      </c>
      <c r="D20" s="8">
        <f t="shared" si="2"/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74">
        <v>0</v>
      </c>
    </row>
    <row r="21" spans="1:11" ht="33.75" customHeight="1">
      <c r="A21" s="113"/>
      <c r="B21" s="112"/>
      <c r="C21" s="50" t="s">
        <v>2</v>
      </c>
      <c r="D21" s="8">
        <f t="shared" si="2"/>
        <v>21755.1</v>
      </c>
      <c r="E21" s="5">
        <v>3031.6</v>
      </c>
      <c r="F21" s="5">
        <v>0</v>
      </c>
      <c r="G21" s="5">
        <v>8533</v>
      </c>
      <c r="H21" s="5">
        <v>3207.6</v>
      </c>
      <c r="I21" s="5">
        <v>1482.9</v>
      </c>
      <c r="J21" s="5">
        <v>5500</v>
      </c>
      <c r="K21" s="74">
        <v>5000</v>
      </c>
    </row>
    <row r="22" spans="1:11" ht="31.5" customHeight="1">
      <c r="A22" s="113"/>
      <c r="B22" s="112"/>
      <c r="C22" s="50" t="s">
        <v>3</v>
      </c>
      <c r="D22" s="8">
        <f t="shared" si="2"/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74">
        <v>0</v>
      </c>
    </row>
    <row r="23" spans="1:11" ht="31.5" customHeight="1">
      <c r="A23" s="113"/>
      <c r="B23" s="112"/>
      <c r="C23" s="50" t="s">
        <v>9</v>
      </c>
      <c r="D23" s="8">
        <f t="shared" si="2"/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74">
        <v>0</v>
      </c>
    </row>
    <row r="24" spans="1:11" ht="42.75" customHeight="1">
      <c r="A24" s="112" t="s">
        <v>15</v>
      </c>
      <c r="B24" s="112" t="s">
        <v>67</v>
      </c>
      <c r="C24" s="7" t="s">
        <v>8</v>
      </c>
      <c r="D24" s="8">
        <f t="shared" si="2"/>
        <v>11277.82288</v>
      </c>
      <c r="E24" s="2">
        <f>E25+E26+E27+E28</f>
        <v>1658.9</v>
      </c>
      <c r="F24" s="2">
        <f t="shared" ref="F24:K24" si="21">F25+F26+F27+F28</f>
        <v>2003.27</v>
      </c>
      <c r="G24" s="2">
        <f t="shared" si="21"/>
        <v>1991.3</v>
      </c>
      <c r="H24" s="2">
        <f t="shared" si="21"/>
        <v>3019.3528799999999</v>
      </c>
      <c r="I24" s="2">
        <f t="shared" si="21"/>
        <v>1302.5</v>
      </c>
      <c r="J24" s="2">
        <f t="shared" si="21"/>
        <v>1302.5</v>
      </c>
      <c r="K24" s="2">
        <f t="shared" si="21"/>
        <v>1302.5</v>
      </c>
    </row>
    <row r="25" spans="1:11" ht="60" customHeight="1">
      <c r="A25" s="112"/>
      <c r="B25" s="112"/>
      <c r="C25" s="50" t="s">
        <v>1</v>
      </c>
      <c r="D25" s="8">
        <f t="shared" si="2"/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74">
        <v>0</v>
      </c>
    </row>
    <row r="26" spans="1:11" ht="59.25" customHeight="1">
      <c r="A26" s="112"/>
      <c r="B26" s="112"/>
      <c r="C26" s="50" t="s">
        <v>2</v>
      </c>
      <c r="D26" s="8">
        <f t="shared" si="2"/>
        <v>11277.82288</v>
      </c>
      <c r="E26" s="3">
        <v>1658.9</v>
      </c>
      <c r="F26" s="3">
        <v>2003.27</v>
      </c>
      <c r="G26" s="3">
        <v>1991.3</v>
      </c>
      <c r="H26" s="3">
        <v>3019.3528799999999</v>
      </c>
      <c r="I26" s="3">
        <v>1302.5</v>
      </c>
      <c r="J26" s="3">
        <v>1302.5</v>
      </c>
      <c r="K26" s="74">
        <v>1302.5</v>
      </c>
    </row>
    <row r="27" spans="1:11" ht="68.25" customHeight="1">
      <c r="A27" s="112"/>
      <c r="B27" s="112"/>
      <c r="C27" s="50" t="s">
        <v>3</v>
      </c>
      <c r="D27" s="8">
        <f t="shared" si="2"/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74">
        <v>0</v>
      </c>
    </row>
    <row r="28" spans="1:11" ht="65.25" customHeight="1">
      <c r="A28" s="112"/>
      <c r="B28" s="112"/>
      <c r="C28" s="50" t="s">
        <v>9</v>
      </c>
      <c r="D28" s="8">
        <f t="shared" si="2"/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74">
        <v>0</v>
      </c>
    </row>
    <row r="29" spans="1:11" ht="30" customHeight="1">
      <c r="A29" s="112" t="s">
        <v>16</v>
      </c>
      <c r="B29" s="112" t="s">
        <v>27</v>
      </c>
      <c r="C29" s="7" t="s">
        <v>8</v>
      </c>
      <c r="D29" s="8">
        <f t="shared" si="2"/>
        <v>0</v>
      </c>
      <c r="E29" s="8">
        <f t="shared" ref="E29:K29" si="22">E31+E30+E32+E33</f>
        <v>0</v>
      </c>
      <c r="F29" s="8">
        <f t="shared" si="22"/>
        <v>0</v>
      </c>
      <c r="G29" s="8">
        <f t="shared" si="22"/>
        <v>0</v>
      </c>
      <c r="H29" s="8">
        <f t="shared" si="22"/>
        <v>0</v>
      </c>
      <c r="I29" s="8">
        <f t="shared" si="22"/>
        <v>0</v>
      </c>
      <c r="J29" s="8">
        <f t="shared" si="22"/>
        <v>0</v>
      </c>
      <c r="K29" s="8">
        <f t="shared" si="22"/>
        <v>0</v>
      </c>
    </row>
    <row r="30" spans="1:11" ht="31.5" customHeight="1">
      <c r="A30" s="112"/>
      <c r="B30" s="112"/>
      <c r="C30" s="50" t="s">
        <v>1</v>
      </c>
      <c r="D30" s="8">
        <f t="shared" si="2"/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74">
        <v>0</v>
      </c>
    </row>
    <row r="31" spans="1:11" ht="20.25" customHeight="1">
      <c r="A31" s="112"/>
      <c r="B31" s="112"/>
      <c r="C31" s="50" t="s">
        <v>2</v>
      </c>
      <c r="D31" s="8">
        <f t="shared" si="2"/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74">
        <v>0</v>
      </c>
    </row>
    <row r="32" spans="1:11" ht="31.5">
      <c r="A32" s="112"/>
      <c r="B32" s="112"/>
      <c r="C32" s="50" t="s">
        <v>3</v>
      </c>
      <c r="D32" s="8">
        <f t="shared" si="2"/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74">
        <v>0</v>
      </c>
    </row>
    <row r="33" spans="1:11" ht="31.5">
      <c r="A33" s="112"/>
      <c r="B33" s="112"/>
      <c r="C33" s="50" t="s">
        <v>9</v>
      </c>
      <c r="D33" s="8">
        <f t="shared" si="2"/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74">
        <v>0</v>
      </c>
    </row>
    <row r="34" spans="1:11">
      <c r="J34" s="57" t="s">
        <v>69</v>
      </c>
    </row>
  </sheetData>
  <mergeCells count="19">
    <mergeCell ref="D6:K6"/>
    <mergeCell ref="A4:J4"/>
    <mergeCell ref="I1:J1"/>
    <mergeCell ref="I2:J2"/>
    <mergeCell ref="J3:K3"/>
    <mergeCell ref="A5:K5"/>
    <mergeCell ref="A6:A7"/>
    <mergeCell ref="B6:B7"/>
    <mergeCell ref="C6:C7"/>
    <mergeCell ref="A29:A33"/>
    <mergeCell ref="B29:B33"/>
    <mergeCell ref="A14:A18"/>
    <mergeCell ref="A9:A13"/>
    <mergeCell ref="B9:B13"/>
    <mergeCell ref="B14:B18"/>
    <mergeCell ref="A19:A23"/>
    <mergeCell ref="B19:B23"/>
    <mergeCell ref="A24:A28"/>
    <mergeCell ref="B24:B28"/>
  </mergeCells>
  <pageMargins left="0.39370078740157483" right="0.39370078740157483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43"/>
  <sheetViews>
    <sheetView view="pageBreakPreview" topLeftCell="A24" zoomScaleNormal="100" zoomScaleSheetLayoutView="100" workbookViewId="0">
      <selection activeCell="I28" sqref="I28"/>
    </sheetView>
  </sheetViews>
  <sheetFormatPr defaultRowHeight="15"/>
  <cols>
    <col min="1" max="1" width="9.140625" style="21"/>
    <col min="2" max="2" width="15.85546875" style="21" customWidth="1"/>
    <col min="3" max="3" width="12.5703125" style="21" customWidth="1"/>
    <col min="4" max="4" width="12.7109375" style="21" customWidth="1"/>
    <col min="5" max="5" width="12.85546875" style="21" customWidth="1"/>
    <col min="6" max="6" width="12" style="21" customWidth="1"/>
    <col min="7" max="7" width="11.5703125" style="21" customWidth="1"/>
    <col min="8" max="9" width="11.85546875" style="21" customWidth="1"/>
    <col min="10" max="10" width="13.42578125" style="21" customWidth="1"/>
    <col min="11" max="11" width="9.5703125" style="21" bestFit="1" customWidth="1"/>
    <col min="12" max="16384" width="9.140625" style="21"/>
  </cols>
  <sheetData>
    <row r="1" spans="1:11" ht="74.25" hidden="1" customHeight="1">
      <c r="I1" s="105" t="s">
        <v>73</v>
      </c>
      <c r="J1" s="105"/>
    </row>
    <row r="2" spans="1:11" ht="102.75" hidden="1" customHeight="1">
      <c r="I2" s="105" t="s">
        <v>74</v>
      </c>
      <c r="J2" s="105"/>
    </row>
    <row r="3" spans="1:11" ht="99" customHeight="1">
      <c r="A3" s="26"/>
      <c r="B3" s="26"/>
      <c r="C3" s="26"/>
      <c r="D3" s="26"/>
      <c r="E3" s="26"/>
      <c r="F3" s="26"/>
      <c r="G3" s="26"/>
      <c r="H3" s="26"/>
      <c r="I3" s="70"/>
      <c r="J3" s="105" t="s">
        <v>61</v>
      </c>
      <c r="K3" s="105"/>
    </row>
    <row r="4" spans="1:11" ht="78.75" customHeight="1">
      <c r="A4" s="134" t="s">
        <v>55</v>
      </c>
      <c r="B4" s="135"/>
      <c r="C4" s="135"/>
      <c r="D4" s="135"/>
      <c r="E4" s="135"/>
      <c r="F4" s="135"/>
      <c r="G4" s="135"/>
      <c r="H4" s="135"/>
      <c r="I4" s="135"/>
      <c r="J4" s="135"/>
      <c r="K4" s="135"/>
    </row>
    <row r="5" spans="1:11" ht="15.75" customHeight="1">
      <c r="A5" s="131" t="s">
        <v>4</v>
      </c>
      <c r="B5" s="132" t="s">
        <v>5</v>
      </c>
      <c r="C5" s="132" t="s">
        <v>6</v>
      </c>
      <c r="D5" s="133" t="s">
        <v>12</v>
      </c>
      <c r="E5" s="133"/>
      <c r="F5" s="133"/>
      <c r="G5" s="133"/>
      <c r="H5" s="133"/>
      <c r="I5" s="133"/>
      <c r="J5" s="133"/>
      <c r="K5" s="133"/>
    </row>
    <row r="6" spans="1:11" ht="15.75">
      <c r="A6" s="131"/>
      <c r="B6" s="132"/>
      <c r="C6" s="132"/>
      <c r="D6" s="52" t="s">
        <v>0</v>
      </c>
      <c r="E6" s="54">
        <v>2020</v>
      </c>
      <c r="F6" s="54">
        <v>2021</v>
      </c>
      <c r="G6" s="54">
        <v>2022</v>
      </c>
      <c r="H6" s="54">
        <v>2023</v>
      </c>
      <c r="I6" s="54">
        <v>2024</v>
      </c>
      <c r="J6" s="54">
        <v>2025</v>
      </c>
      <c r="K6" s="68">
        <v>2026</v>
      </c>
    </row>
    <row r="7" spans="1:11" ht="15.75">
      <c r="A7" s="19">
        <v>1</v>
      </c>
      <c r="B7" s="20">
        <v>2</v>
      </c>
      <c r="C7" s="20">
        <v>3</v>
      </c>
      <c r="D7" s="20">
        <v>4</v>
      </c>
      <c r="E7" s="20">
        <v>5</v>
      </c>
      <c r="F7" s="20">
        <v>6</v>
      </c>
      <c r="G7" s="20">
        <v>7</v>
      </c>
      <c r="H7" s="20">
        <v>8</v>
      </c>
      <c r="I7" s="20">
        <v>9</v>
      </c>
      <c r="J7" s="20">
        <v>10</v>
      </c>
      <c r="K7" s="20">
        <v>11</v>
      </c>
    </row>
    <row r="8" spans="1:11" ht="32.25">
      <c r="A8" s="139" t="s">
        <v>28</v>
      </c>
      <c r="B8" s="140" t="s">
        <v>29</v>
      </c>
      <c r="C8" s="13" t="s">
        <v>8</v>
      </c>
      <c r="D8" s="27">
        <f>E8+F8+G8+H8+I8+J8</f>
        <v>495952.28018</v>
      </c>
      <c r="E8" s="15">
        <f t="shared" ref="E8:K8" si="0">E9+E10+E11+E12</f>
        <v>71961.2</v>
      </c>
      <c r="F8" s="15">
        <f t="shared" si="0"/>
        <v>86242.780180000002</v>
      </c>
      <c r="G8" s="15">
        <f t="shared" si="0"/>
        <v>134160.79999999999</v>
      </c>
      <c r="H8" s="15">
        <f t="shared" si="0"/>
        <v>58081.700000000004</v>
      </c>
      <c r="I8" s="15">
        <f t="shared" si="0"/>
        <v>87329.7</v>
      </c>
      <c r="J8" s="15">
        <f t="shared" si="0"/>
        <v>58176.1</v>
      </c>
      <c r="K8" s="15">
        <f t="shared" si="0"/>
        <v>85859.9</v>
      </c>
    </row>
    <row r="9" spans="1:11" ht="31.5">
      <c r="A9" s="139"/>
      <c r="B9" s="140"/>
      <c r="C9" s="53" t="s">
        <v>1</v>
      </c>
      <c r="D9" s="27">
        <f t="shared" ref="D9:D42" si="1">E9+F9+G9+H9+I9+J9</f>
        <v>0</v>
      </c>
      <c r="E9" s="28">
        <f>E14+E29</f>
        <v>0</v>
      </c>
      <c r="F9" s="28">
        <f t="shared" ref="F9:J9" si="2">F14+F29</f>
        <v>0</v>
      </c>
      <c r="G9" s="28">
        <f t="shared" si="2"/>
        <v>0</v>
      </c>
      <c r="H9" s="28">
        <f t="shared" si="2"/>
        <v>0</v>
      </c>
      <c r="I9" s="28">
        <f t="shared" si="2"/>
        <v>0</v>
      </c>
      <c r="J9" s="28">
        <f t="shared" si="2"/>
        <v>0</v>
      </c>
      <c r="K9" s="28">
        <f t="shared" ref="K9" si="3">K14+K29</f>
        <v>0</v>
      </c>
    </row>
    <row r="10" spans="1:11" ht="31.5">
      <c r="A10" s="139"/>
      <c r="B10" s="140"/>
      <c r="C10" s="53" t="s">
        <v>2</v>
      </c>
      <c r="D10" s="27">
        <f t="shared" si="1"/>
        <v>384874.89999999997</v>
      </c>
      <c r="E10" s="28">
        <f t="shared" ref="E10:J12" si="4">E15+E30</f>
        <v>63388.6</v>
      </c>
      <c r="F10" s="28">
        <f t="shared" si="4"/>
        <v>71945.7</v>
      </c>
      <c r="G10" s="28">
        <f t="shared" si="4"/>
        <v>115074.09999999999</v>
      </c>
      <c r="H10" s="28">
        <f t="shared" si="4"/>
        <v>37748.700000000004</v>
      </c>
      <c r="I10" s="28">
        <f t="shared" si="4"/>
        <v>63814.7</v>
      </c>
      <c r="J10" s="28">
        <f t="shared" si="4"/>
        <v>32903.1</v>
      </c>
      <c r="K10" s="28">
        <f t="shared" ref="K10" si="5">K15+K30</f>
        <v>60149.9</v>
      </c>
    </row>
    <row r="11" spans="1:11" ht="31.5">
      <c r="A11" s="139"/>
      <c r="B11" s="140"/>
      <c r="C11" s="53" t="s">
        <v>3</v>
      </c>
      <c r="D11" s="27">
        <f t="shared" si="1"/>
        <v>111077.38018000001</v>
      </c>
      <c r="E11" s="28">
        <f t="shared" si="4"/>
        <v>8572.6</v>
      </c>
      <c r="F11" s="28">
        <f t="shared" si="4"/>
        <v>14297.080180000001</v>
      </c>
      <c r="G11" s="28">
        <f t="shared" si="4"/>
        <v>19086.7</v>
      </c>
      <c r="H11" s="28">
        <f t="shared" si="4"/>
        <v>20333</v>
      </c>
      <c r="I11" s="28">
        <f t="shared" si="4"/>
        <v>23515</v>
      </c>
      <c r="J11" s="28">
        <f t="shared" si="4"/>
        <v>25273</v>
      </c>
      <c r="K11" s="28">
        <f t="shared" ref="K11" si="6">K16+K31</f>
        <v>25710</v>
      </c>
    </row>
    <row r="12" spans="1:11" ht="31.5">
      <c r="A12" s="139"/>
      <c r="B12" s="140"/>
      <c r="C12" s="53" t="s">
        <v>9</v>
      </c>
      <c r="D12" s="27">
        <f t="shared" si="1"/>
        <v>0</v>
      </c>
      <c r="E12" s="28">
        <f t="shared" si="4"/>
        <v>0</v>
      </c>
      <c r="F12" s="28">
        <f t="shared" si="4"/>
        <v>0</v>
      </c>
      <c r="G12" s="28">
        <f t="shared" si="4"/>
        <v>0</v>
      </c>
      <c r="H12" s="28">
        <f t="shared" si="4"/>
        <v>0</v>
      </c>
      <c r="I12" s="28">
        <f t="shared" si="4"/>
        <v>0</v>
      </c>
      <c r="J12" s="28">
        <f t="shared" si="4"/>
        <v>0</v>
      </c>
      <c r="K12" s="28">
        <f t="shared" ref="K12" si="7">K17+K32</f>
        <v>0</v>
      </c>
    </row>
    <row r="13" spans="1:11" ht="32.25">
      <c r="A13" s="141" t="s">
        <v>14</v>
      </c>
      <c r="B13" s="144" t="s">
        <v>82</v>
      </c>
      <c r="C13" s="13" t="s">
        <v>8</v>
      </c>
      <c r="D13" s="27">
        <f t="shared" si="1"/>
        <v>473267.68018000002</v>
      </c>
      <c r="E13" s="15">
        <f t="shared" ref="E13:K13" si="8">E14+E15+E16+E17</f>
        <v>71961.2</v>
      </c>
      <c r="F13" s="15">
        <f t="shared" si="8"/>
        <v>86242.780180000002</v>
      </c>
      <c r="G13" s="15">
        <f t="shared" si="8"/>
        <v>132160.79999999999</v>
      </c>
      <c r="H13" s="15">
        <f t="shared" si="8"/>
        <v>51190.9</v>
      </c>
      <c r="I13" s="15">
        <f t="shared" si="8"/>
        <v>80489.600000000006</v>
      </c>
      <c r="J13" s="15">
        <f t="shared" si="8"/>
        <v>51222.400000000001</v>
      </c>
      <c r="K13" s="15">
        <f t="shared" si="8"/>
        <v>78788</v>
      </c>
    </row>
    <row r="14" spans="1:11" ht="39.75" customHeight="1">
      <c r="A14" s="142"/>
      <c r="B14" s="145"/>
      <c r="C14" s="53" t="s">
        <v>1</v>
      </c>
      <c r="D14" s="27">
        <f t="shared" si="1"/>
        <v>0</v>
      </c>
      <c r="E14" s="29">
        <f>E19+E24</f>
        <v>0</v>
      </c>
      <c r="F14" s="29">
        <f t="shared" ref="F14:J14" si="9">F19+F24</f>
        <v>0</v>
      </c>
      <c r="G14" s="29">
        <f t="shared" si="9"/>
        <v>0</v>
      </c>
      <c r="H14" s="29">
        <f t="shared" si="9"/>
        <v>0</v>
      </c>
      <c r="I14" s="29">
        <f t="shared" si="9"/>
        <v>0</v>
      </c>
      <c r="J14" s="29">
        <f t="shared" si="9"/>
        <v>0</v>
      </c>
      <c r="K14" s="29">
        <f t="shared" ref="K14" si="10">K19+K24</f>
        <v>0</v>
      </c>
    </row>
    <row r="15" spans="1:11" ht="38.25" customHeight="1">
      <c r="A15" s="142"/>
      <c r="B15" s="145"/>
      <c r="C15" s="53" t="s">
        <v>2</v>
      </c>
      <c r="D15" s="27">
        <f t="shared" si="1"/>
        <v>375209.1</v>
      </c>
      <c r="E15" s="29">
        <f>E20+E25</f>
        <v>63388.6</v>
      </c>
      <c r="F15" s="29">
        <f t="shared" ref="F15:J15" si="11">F20+F25</f>
        <v>71945.7</v>
      </c>
      <c r="G15" s="29">
        <f t="shared" si="11"/>
        <v>114092.9</v>
      </c>
      <c r="H15" s="29">
        <f t="shared" si="11"/>
        <v>34857.9</v>
      </c>
      <c r="I15" s="29">
        <f t="shared" si="11"/>
        <v>60974.6</v>
      </c>
      <c r="J15" s="29">
        <f t="shared" si="11"/>
        <v>29949.4</v>
      </c>
      <c r="K15" s="29">
        <f t="shared" ref="K15" si="12">K20+K25</f>
        <v>57078</v>
      </c>
    </row>
    <row r="16" spans="1:11" ht="33" customHeight="1">
      <c r="A16" s="142"/>
      <c r="B16" s="145"/>
      <c r="C16" s="53" t="s">
        <v>3</v>
      </c>
      <c r="D16" s="27">
        <f t="shared" si="1"/>
        <v>98058.580180000004</v>
      </c>
      <c r="E16" s="29">
        <f>E21+E26</f>
        <v>8572.6</v>
      </c>
      <c r="F16" s="29">
        <f t="shared" ref="F16:J16" si="13">F21+F26</f>
        <v>14297.080180000001</v>
      </c>
      <c r="G16" s="29">
        <f t="shared" si="13"/>
        <v>18067.900000000001</v>
      </c>
      <c r="H16" s="29">
        <f t="shared" si="13"/>
        <v>16333</v>
      </c>
      <c r="I16" s="29">
        <f t="shared" si="13"/>
        <v>19515</v>
      </c>
      <c r="J16" s="29">
        <f t="shared" si="13"/>
        <v>21273</v>
      </c>
      <c r="K16" s="29">
        <f t="shared" ref="K16" si="14">K21+K26</f>
        <v>21710</v>
      </c>
    </row>
    <row r="17" spans="1:11" ht="32.25" customHeight="1">
      <c r="A17" s="143"/>
      <c r="B17" s="146"/>
      <c r="C17" s="53" t="s">
        <v>9</v>
      </c>
      <c r="D17" s="27">
        <f t="shared" si="1"/>
        <v>0</v>
      </c>
      <c r="E17" s="29">
        <f>E22+E27</f>
        <v>0</v>
      </c>
      <c r="F17" s="29">
        <f t="shared" ref="F17:J17" si="15">F22+F27</f>
        <v>0</v>
      </c>
      <c r="G17" s="29">
        <f t="shared" si="15"/>
        <v>0</v>
      </c>
      <c r="H17" s="29">
        <f t="shared" si="15"/>
        <v>0</v>
      </c>
      <c r="I17" s="29">
        <f t="shared" si="15"/>
        <v>0</v>
      </c>
      <c r="J17" s="29">
        <f t="shared" si="15"/>
        <v>0</v>
      </c>
      <c r="K17" s="29">
        <f t="shared" ref="K17" si="16">K22+K27</f>
        <v>0</v>
      </c>
    </row>
    <row r="18" spans="1:11" ht="35.25" customHeight="1">
      <c r="A18" s="147" t="s">
        <v>31</v>
      </c>
      <c r="B18" s="140" t="s">
        <v>30</v>
      </c>
      <c r="C18" s="13" t="s">
        <v>8</v>
      </c>
      <c r="D18" s="27">
        <f t="shared" si="1"/>
        <v>473267.68018000002</v>
      </c>
      <c r="E18" s="15">
        <f>E19+E20+E21+E22</f>
        <v>71961.2</v>
      </c>
      <c r="F18" s="15">
        <f t="shared" ref="F18:K18" si="17">F19+F20+F21+F22</f>
        <v>86242.780180000002</v>
      </c>
      <c r="G18" s="15">
        <f t="shared" si="17"/>
        <v>132160.79999999999</v>
      </c>
      <c r="H18" s="15">
        <f t="shared" si="17"/>
        <v>51190.9</v>
      </c>
      <c r="I18" s="15">
        <f t="shared" si="17"/>
        <v>80489.600000000006</v>
      </c>
      <c r="J18" s="15">
        <f t="shared" si="17"/>
        <v>51222.400000000001</v>
      </c>
      <c r="K18" s="15">
        <f t="shared" si="17"/>
        <v>78788</v>
      </c>
    </row>
    <row r="19" spans="1:11" ht="36.75" customHeight="1">
      <c r="A19" s="147"/>
      <c r="B19" s="140"/>
      <c r="C19" s="53" t="s">
        <v>1</v>
      </c>
      <c r="D19" s="27">
        <f t="shared" si="1"/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74">
        <v>0</v>
      </c>
    </row>
    <row r="20" spans="1:11" ht="39" customHeight="1">
      <c r="A20" s="147"/>
      <c r="B20" s="140"/>
      <c r="C20" s="53" t="s">
        <v>2</v>
      </c>
      <c r="D20" s="27">
        <f t="shared" si="1"/>
        <v>375209.1</v>
      </c>
      <c r="E20" s="29">
        <v>63388.6</v>
      </c>
      <c r="F20" s="29">
        <v>71945.7</v>
      </c>
      <c r="G20" s="29">
        <v>114092.9</v>
      </c>
      <c r="H20" s="29">
        <v>34857.9</v>
      </c>
      <c r="I20" s="29">
        <v>60974.6</v>
      </c>
      <c r="J20" s="29">
        <v>29949.4</v>
      </c>
      <c r="K20" s="74">
        <v>57078</v>
      </c>
    </row>
    <row r="21" spans="1:11" ht="31.5">
      <c r="A21" s="147"/>
      <c r="B21" s="140"/>
      <c r="C21" s="53" t="s">
        <v>3</v>
      </c>
      <c r="D21" s="27">
        <f t="shared" si="1"/>
        <v>98058.580180000004</v>
      </c>
      <c r="E21" s="29">
        <v>8572.6</v>
      </c>
      <c r="F21" s="29">
        <v>14297.080180000001</v>
      </c>
      <c r="G21" s="29">
        <v>18067.900000000001</v>
      </c>
      <c r="H21" s="29">
        <v>16333</v>
      </c>
      <c r="I21" s="29">
        <v>19515</v>
      </c>
      <c r="J21" s="29">
        <v>21273</v>
      </c>
      <c r="K21" s="74">
        <v>21710</v>
      </c>
    </row>
    <row r="22" spans="1:11" ht="35.25" customHeight="1">
      <c r="A22" s="147"/>
      <c r="B22" s="140"/>
      <c r="C22" s="53" t="s">
        <v>9</v>
      </c>
      <c r="D22" s="27">
        <f t="shared" si="1"/>
        <v>0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74">
        <v>0</v>
      </c>
    </row>
    <row r="23" spans="1:11" ht="32.25">
      <c r="A23" s="136" t="s">
        <v>15</v>
      </c>
      <c r="B23" s="137" t="s">
        <v>83</v>
      </c>
      <c r="C23" s="13" t="s">
        <v>8</v>
      </c>
      <c r="D23" s="27">
        <f t="shared" si="1"/>
        <v>0</v>
      </c>
      <c r="E23" s="15">
        <f t="shared" ref="E23:K23" si="18">E24+E25+E26+E27</f>
        <v>0</v>
      </c>
      <c r="F23" s="15">
        <f t="shared" si="18"/>
        <v>0</v>
      </c>
      <c r="G23" s="15">
        <f t="shared" si="18"/>
        <v>0</v>
      </c>
      <c r="H23" s="15">
        <f t="shared" si="18"/>
        <v>0</v>
      </c>
      <c r="I23" s="15">
        <f t="shared" si="18"/>
        <v>0</v>
      </c>
      <c r="J23" s="15">
        <f t="shared" si="18"/>
        <v>0</v>
      </c>
      <c r="K23" s="15">
        <f t="shared" si="18"/>
        <v>0</v>
      </c>
    </row>
    <row r="24" spans="1:11" ht="31.5">
      <c r="A24" s="136"/>
      <c r="B24" s="137"/>
      <c r="C24" s="53" t="s">
        <v>1</v>
      </c>
      <c r="D24" s="27">
        <f t="shared" si="1"/>
        <v>0</v>
      </c>
      <c r="E24" s="28">
        <v>0</v>
      </c>
      <c r="F24" s="28">
        <v>0</v>
      </c>
      <c r="G24" s="28">
        <v>0</v>
      </c>
      <c r="H24" s="28">
        <v>0</v>
      </c>
      <c r="I24" s="28">
        <v>0</v>
      </c>
      <c r="J24" s="28">
        <v>0</v>
      </c>
      <c r="K24" s="71">
        <v>0</v>
      </c>
    </row>
    <row r="25" spans="1:11" ht="31.5">
      <c r="A25" s="136"/>
      <c r="B25" s="137"/>
      <c r="C25" s="53" t="s">
        <v>2</v>
      </c>
      <c r="D25" s="27">
        <f t="shared" si="1"/>
        <v>0</v>
      </c>
      <c r="E25" s="28">
        <v>0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71">
        <v>0</v>
      </c>
    </row>
    <row r="26" spans="1:11" ht="31.5">
      <c r="A26" s="136"/>
      <c r="B26" s="137"/>
      <c r="C26" s="53" t="s">
        <v>3</v>
      </c>
      <c r="D26" s="27">
        <f t="shared" si="1"/>
        <v>0</v>
      </c>
      <c r="E26" s="28">
        <v>0</v>
      </c>
      <c r="F26" s="28">
        <v>0</v>
      </c>
      <c r="G26" s="28">
        <v>0</v>
      </c>
      <c r="H26" s="28">
        <v>0</v>
      </c>
      <c r="I26" s="28">
        <v>0</v>
      </c>
      <c r="J26" s="28">
        <v>0</v>
      </c>
      <c r="K26" s="71">
        <v>0</v>
      </c>
    </row>
    <row r="27" spans="1:11" ht="31.5">
      <c r="A27" s="136"/>
      <c r="B27" s="137"/>
      <c r="C27" s="53" t="s">
        <v>9</v>
      </c>
      <c r="D27" s="27">
        <f t="shared" si="1"/>
        <v>0</v>
      </c>
      <c r="E27" s="28">
        <v>0</v>
      </c>
      <c r="F27" s="28">
        <v>0</v>
      </c>
      <c r="G27" s="28">
        <v>0</v>
      </c>
      <c r="H27" s="28">
        <v>0</v>
      </c>
      <c r="I27" s="28">
        <v>0</v>
      </c>
      <c r="J27" s="28">
        <v>0</v>
      </c>
      <c r="K27" s="71">
        <v>0</v>
      </c>
    </row>
    <row r="28" spans="1:11" ht="32.25">
      <c r="A28" s="138" t="s">
        <v>19</v>
      </c>
      <c r="B28" s="132" t="s">
        <v>48</v>
      </c>
      <c r="C28" s="13" t="s">
        <v>8</v>
      </c>
      <c r="D28" s="27">
        <f t="shared" si="1"/>
        <v>22684.6</v>
      </c>
      <c r="E28" s="15">
        <f t="shared" ref="E28:J28" si="19">E29+E30+E31+E32</f>
        <v>0</v>
      </c>
      <c r="F28" s="15">
        <f t="shared" si="19"/>
        <v>0</v>
      </c>
      <c r="G28" s="15">
        <f t="shared" si="19"/>
        <v>2000</v>
      </c>
      <c r="H28" s="15">
        <f t="shared" si="19"/>
        <v>6890.8</v>
      </c>
      <c r="I28" s="15">
        <f t="shared" si="19"/>
        <v>6840.1</v>
      </c>
      <c r="J28" s="15">
        <f t="shared" si="19"/>
        <v>6953.7</v>
      </c>
      <c r="K28" s="15">
        <f t="shared" ref="K28" si="20">K29+K30+K31+K32</f>
        <v>7071.9</v>
      </c>
    </row>
    <row r="29" spans="1:11" ht="31.5">
      <c r="A29" s="138"/>
      <c r="B29" s="132"/>
      <c r="C29" s="53" t="s">
        <v>1</v>
      </c>
      <c r="D29" s="27">
        <f t="shared" si="1"/>
        <v>0</v>
      </c>
      <c r="E29" s="29">
        <f>E34+E39</f>
        <v>0</v>
      </c>
      <c r="F29" s="29">
        <f t="shared" ref="F29:J29" si="21">F34+F39</f>
        <v>0</v>
      </c>
      <c r="G29" s="29">
        <f t="shared" si="21"/>
        <v>0</v>
      </c>
      <c r="H29" s="29">
        <f t="shared" si="21"/>
        <v>0</v>
      </c>
      <c r="I29" s="29">
        <f t="shared" si="21"/>
        <v>0</v>
      </c>
      <c r="J29" s="29">
        <f t="shared" si="21"/>
        <v>0</v>
      </c>
      <c r="K29" s="29">
        <f t="shared" ref="K29" si="22">K34+K39</f>
        <v>0</v>
      </c>
    </row>
    <row r="30" spans="1:11" ht="31.5">
      <c r="A30" s="138"/>
      <c r="B30" s="132"/>
      <c r="C30" s="53" t="s">
        <v>2</v>
      </c>
      <c r="D30" s="27">
        <f t="shared" si="1"/>
        <v>9665.7999999999993</v>
      </c>
      <c r="E30" s="29">
        <f t="shared" ref="E30:J32" si="23">E35+E40</f>
        <v>0</v>
      </c>
      <c r="F30" s="29">
        <f t="shared" si="23"/>
        <v>0</v>
      </c>
      <c r="G30" s="29">
        <f t="shared" si="23"/>
        <v>981.2</v>
      </c>
      <c r="H30" s="29">
        <f t="shared" si="23"/>
        <v>2890.8</v>
      </c>
      <c r="I30" s="29">
        <f t="shared" si="23"/>
        <v>2840.1</v>
      </c>
      <c r="J30" s="29">
        <f t="shared" si="23"/>
        <v>2953.7</v>
      </c>
      <c r="K30" s="29">
        <f t="shared" ref="K30" si="24">K35+K40</f>
        <v>3071.9</v>
      </c>
    </row>
    <row r="31" spans="1:11" ht="31.5">
      <c r="A31" s="138"/>
      <c r="B31" s="132"/>
      <c r="C31" s="53" t="s">
        <v>3</v>
      </c>
      <c r="D31" s="27">
        <f t="shared" si="1"/>
        <v>13018.8</v>
      </c>
      <c r="E31" s="29">
        <f t="shared" si="23"/>
        <v>0</v>
      </c>
      <c r="F31" s="29">
        <f t="shared" si="23"/>
        <v>0</v>
      </c>
      <c r="G31" s="29">
        <f t="shared" si="23"/>
        <v>1018.8</v>
      </c>
      <c r="H31" s="29">
        <f t="shared" si="23"/>
        <v>4000</v>
      </c>
      <c r="I31" s="29">
        <f t="shared" si="23"/>
        <v>4000</v>
      </c>
      <c r="J31" s="29">
        <f t="shared" si="23"/>
        <v>4000</v>
      </c>
      <c r="K31" s="29">
        <f t="shared" ref="K31" si="25">K36+K41</f>
        <v>4000</v>
      </c>
    </row>
    <row r="32" spans="1:11" ht="31.5">
      <c r="A32" s="138"/>
      <c r="B32" s="132"/>
      <c r="C32" s="53" t="s">
        <v>9</v>
      </c>
      <c r="D32" s="27">
        <f t="shared" si="1"/>
        <v>0</v>
      </c>
      <c r="E32" s="29">
        <f t="shared" si="23"/>
        <v>0</v>
      </c>
      <c r="F32" s="29">
        <f t="shared" si="23"/>
        <v>0</v>
      </c>
      <c r="G32" s="29">
        <f t="shared" si="23"/>
        <v>0</v>
      </c>
      <c r="H32" s="29">
        <f t="shared" si="23"/>
        <v>0</v>
      </c>
      <c r="I32" s="29">
        <f t="shared" si="23"/>
        <v>0</v>
      </c>
      <c r="J32" s="29">
        <f t="shared" si="23"/>
        <v>0</v>
      </c>
      <c r="K32" s="29">
        <f t="shared" ref="K32" si="26">K37+K42</f>
        <v>0</v>
      </c>
    </row>
    <row r="33" spans="1:11" ht="32.25">
      <c r="A33" s="136" t="s">
        <v>33</v>
      </c>
      <c r="B33" s="132" t="s">
        <v>34</v>
      </c>
      <c r="C33" s="13" t="s">
        <v>8</v>
      </c>
      <c r="D33" s="27">
        <f t="shared" si="1"/>
        <v>0</v>
      </c>
      <c r="E33" s="30">
        <f>E34+E35+E36+E37</f>
        <v>0</v>
      </c>
      <c r="F33" s="30">
        <f t="shared" ref="F33:K33" si="27">F34+F35+F36+F37</f>
        <v>0</v>
      </c>
      <c r="G33" s="30">
        <f t="shared" si="27"/>
        <v>0</v>
      </c>
      <c r="H33" s="30">
        <f t="shared" si="27"/>
        <v>0</v>
      </c>
      <c r="I33" s="30">
        <f t="shared" si="27"/>
        <v>0</v>
      </c>
      <c r="J33" s="30">
        <f t="shared" si="27"/>
        <v>0</v>
      </c>
      <c r="K33" s="30">
        <f t="shared" si="27"/>
        <v>0</v>
      </c>
    </row>
    <row r="34" spans="1:11" ht="31.5">
      <c r="A34" s="136"/>
      <c r="B34" s="132"/>
      <c r="C34" s="53" t="s">
        <v>1</v>
      </c>
      <c r="D34" s="27">
        <f t="shared" si="1"/>
        <v>0</v>
      </c>
      <c r="E34" s="29">
        <v>0</v>
      </c>
      <c r="F34" s="29">
        <v>0</v>
      </c>
      <c r="G34" s="29">
        <v>0</v>
      </c>
      <c r="H34" s="29">
        <v>0</v>
      </c>
      <c r="I34" s="29">
        <v>0</v>
      </c>
      <c r="J34" s="29">
        <v>0</v>
      </c>
      <c r="K34" s="71">
        <v>0</v>
      </c>
    </row>
    <row r="35" spans="1:11" ht="31.5">
      <c r="A35" s="136"/>
      <c r="B35" s="132"/>
      <c r="C35" s="53" t="s">
        <v>2</v>
      </c>
      <c r="D35" s="27">
        <f t="shared" si="1"/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71">
        <v>0</v>
      </c>
    </row>
    <row r="36" spans="1:11" ht="31.5">
      <c r="A36" s="136"/>
      <c r="B36" s="132"/>
      <c r="C36" s="53" t="s">
        <v>3</v>
      </c>
      <c r="D36" s="27">
        <f t="shared" si="1"/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71">
        <v>0</v>
      </c>
    </row>
    <row r="37" spans="1:11" ht="31.5">
      <c r="A37" s="136"/>
      <c r="B37" s="132"/>
      <c r="C37" s="53" t="s">
        <v>9</v>
      </c>
      <c r="D37" s="27">
        <f t="shared" si="1"/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71">
        <v>0</v>
      </c>
    </row>
    <row r="38" spans="1:11" ht="32.25">
      <c r="A38" s="136" t="s">
        <v>15</v>
      </c>
      <c r="B38" s="132" t="s">
        <v>52</v>
      </c>
      <c r="C38" s="13" t="s">
        <v>8</v>
      </c>
      <c r="D38" s="27">
        <f t="shared" si="1"/>
        <v>22684.6</v>
      </c>
      <c r="E38" s="30">
        <f>E39+E40+E41+E42</f>
        <v>0</v>
      </c>
      <c r="F38" s="30">
        <f t="shared" ref="F38:K38" si="28">F39+F40+F41+F42</f>
        <v>0</v>
      </c>
      <c r="G38" s="30">
        <f t="shared" si="28"/>
        <v>2000</v>
      </c>
      <c r="H38" s="30">
        <f t="shared" si="28"/>
        <v>6890.8</v>
      </c>
      <c r="I38" s="30">
        <f t="shared" si="28"/>
        <v>6840.1</v>
      </c>
      <c r="J38" s="30">
        <f t="shared" si="28"/>
        <v>6953.7</v>
      </c>
      <c r="K38" s="30">
        <f t="shared" si="28"/>
        <v>7071.9</v>
      </c>
    </row>
    <row r="39" spans="1:11" ht="31.5">
      <c r="A39" s="136"/>
      <c r="B39" s="132"/>
      <c r="C39" s="53" t="s">
        <v>1</v>
      </c>
      <c r="D39" s="27">
        <f t="shared" si="1"/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71">
        <v>0</v>
      </c>
    </row>
    <row r="40" spans="1:11" ht="31.5">
      <c r="A40" s="136"/>
      <c r="B40" s="132"/>
      <c r="C40" s="53" t="s">
        <v>2</v>
      </c>
      <c r="D40" s="27">
        <f t="shared" si="1"/>
        <v>9665.7999999999993</v>
      </c>
      <c r="E40" s="29">
        <v>0</v>
      </c>
      <c r="F40" s="29">
        <v>0</v>
      </c>
      <c r="G40" s="29">
        <v>981.2</v>
      </c>
      <c r="H40" s="29">
        <v>2890.8</v>
      </c>
      <c r="I40" s="29">
        <v>2840.1</v>
      </c>
      <c r="J40" s="29">
        <v>2953.7</v>
      </c>
      <c r="K40" s="71">
        <v>3071.9</v>
      </c>
    </row>
    <row r="41" spans="1:11" ht="31.5">
      <c r="A41" s="136"/>
      <c r="B41" s="132"/>
      <c r="C41" s="53" t="s">
        <v>3</v>
      </c>
      <c r="D41" s="27">
        <f t="shared" si="1"/>
        <v>13018.8</v>
      </c>
      <c r="E41" s="29">
        <v>0</v>
      </c>
      <c r="F41" s="29">
        <v>0</v>
      </c>
      <c r="G41" s="29">
        <v>1018.8</v>
      </c>
      <c r="H41" s="29">
        <v>4000</v>
      </c>
      <c r="I41" s="29">
        <v>4000</v>
      </c>
      <c r="J41" s="29">
        <v>4000</v>
      </c>
      <c r="K41" s="74">
        <v>4000</v>
      </c>
    </row>
    <row r="42" spans="1:11" ht="31.5">
      <c r="A42" s="136"/>
      <c r="B42" s="132"/>
      <c r="C42" s="53" t="s">
        <v>9</v>
      </c>
      <c r="D42" s="27">
        <f t="shared" si="1"/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71">
        <v>0</v>
      </c>
    </row>
    <row r="43" spans="1:11">
      <c r="J43" s="45" t="s">
        <v>69</v>
      </c>
    </row>
  </sheetData>
  <mergeCells count="22">
    <mergeCell ref="A8:A12"/>
    <mergeCell ref="B8:B12"/>
    <mergeCell ref="A13:A17"/>
    <mergeCell ref="B13:B17"/>
    <mergeCell ref="A18:A22"/>
    <mergeCell ref="B18:B22"/>
    <mergeCell ref="A38:A42"/>
    <mergeCell ref="B38:B42"/>
    <mergeCell ref="A23:A27"/>
    <mergeCell ref="B23:B27"/>
    <mergeCell ref="A28:A32"/>
    <mergeCell ref="B28:B32"/>
    <mergeCell ref="A33:A37"/>
    <mergeCell ref="B33:B37"/>
    <mergeCell ref="I1:J1"/>
    <mergeCell ref="A5:A6"/>
    <mergeCell ref="B5:B6"/>
    <mergeCell ref="C5:C6"/>
    <mergeCell ref="I2:J2"/>
    <mergeCell ref="D5:K5"/>
    <mergeCell ref="A4:K4"/>
    <mergeCell ref="J3:K3"/>
  </mergeCells>
  <pageMargins left="0.39370078740157483" right="0.39370078740157483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33"/>
  <sheetViews>
    <sheetView view="pageBreakPreview" topLeftCell="A21" zoomScaleNormal="100" zoomScaleSheetLayoutView="100" workbookViewId="0">
      <selection activeCell="J26" sqref="J26"/>
    </sheetView>
  </sheetViews>
  <sheetFormatPr defaultRowHeight="15"/>
  <cols>
    <col min="1" max="1" width="14.5703125" style="21" customWidth="1"/>
    <col min="2" max="2" width="19" style="21" customWidth="1"/>
    <col min="3" max="3" width="14.7109375" style="21" customWidth="1"/>
    <col min="4" max="4" width="14.28515625" style="21" customWidth="1"/>
    <col min="5" max="5" width="12.42578125" style="21" customWidth="1"/>
    <col min="6" max="6" width="12.140625" style="21" customWidth="1"/>
    <col min="7" max="7" width="12.5703125" style="21" customWidth="1"/>
    <col min="8" max="8" width="12.85546875" style="21" customWidth="1"/>
    <col min="9" max="9" width="9.28515625" style="21" customWidth="1"/>
    <col min="10" max="10" width="10.28515625" style="21" customWidth="1"/>
    <col min="11" max="11" width="10.42578125" style="21" customWidth="1"/>
    <col min="12" max="16384" width="9.140625" style="21"/>
  </cols>
  <sheetData>
    <row r="1" spans="1:11" ht="76.5" hidden="1" customHeight="1">
      <c r="I1" s="105" t="s">
        <v>76</v>
      </c>
      <c r="J1" s="105"/>
    </row>
    <row r="2" spans="1:11" ht="119.25" hidden="1" customHeight="1">
      <c r="I2" s="155" t="s">
        <v>75</v>
      </c>
      <c r="J2" s="156"/>
    </row>
    <row r="3" spans="1:11" ht="110.25" customHeight="1">
      <c r="I3" s="77"/>
      <c r="J3" s="155" t="s">
        <v>62</v>
      </c>
      <c r="K3" s="155"/>
    </row>
    <row r="4" spans="1:11" ht="79.5" customHeight="1">
      <c r="A4" s="103" t="s">
        <v>57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</row>
    <row r="5" spans="1:11" ht="15.75" customHeight="1">
      <c r="A5" s="130" t="s">
        <v>4</v>
      </c>
      <c r="B5" s="152" t="s">
        <v>5</v>
      </c>
      <c r="C5" s="152" t="s">
        <v>6</v>
      </c>
      <c r="D5" s="157" t="s">
        <v>12</v>
      </c>
      <c r="E5" s="158"/>
      <c r="F5" s="158"/>
      <c r="G5" s="158"/>
      <c r="H5" s="158"/>
      <c r="I5" s="158"/>
      <c r="J5" s="158"/>
      <c r="K5" s="158"/>
    </row>
    <row r="6" spans="1:11" ht="48" customHeight="1" thickBot="1">
      <c r="A6" s="153"/>
      <c r="B6" s="154"/>
      <c r="C6" s="154"/>
      <c r="D6" s="55" t="s">
        <v>0</v>
      </c>
      <c r="E6" s="22">
        <v>2020</v>
      </c>
      <c r="F6" s="22">
        <v>2021</v>
      </c>
      <c r="G6" s="22">
        <v>2022</v>
      </c>
      <c r="H6" s="22">
        <v>2023</v>
      </c>
      <c r="I6" s="22">
        <v>2024</v>
      </c>
      <c r="J6" s="22">
        <v>2025</v>
      </c>
      <c r="K6" s="65">
        <v>2026</v>
      </c>
    </row>
    <row r="7" spans="1:11" ht="16.5" thickBot="1">
      <c r="A7" s="23">
        <v>1</v>
      </c>
      <c r="B7" s="24">
        <v>2</v>
      </c>
      <c r="C7" s="24">
        <v>3</v>
      </c>
      <c r="D7" s="24">
        <v>4</v>
      </c>
      <c r="E7" s="24">
        <v>5</v>
      </c>
      <c r="F7" s="24">
        <v>6</v>
      </c>
      <c r="G7" s="24">
        <v>7</v>
      </c>
      <c r="H7" s="24">
        <v>8</v>
      </c>
      <c r="I7" s="24">
        <v>9</v>
      </c>
      <c r="J7" s="25">
        <v>10</v>
      </c>
      <c r="K7" s="33">
        <v>11</v>
      </c>
    </row>
    <row r="8" spans="1:11" ht="32.25">
      <c r="A8" s="113" t="s">
        <v>32</v>
      </c>
      <c r="B8" s="89" t="s">
        <v>58</v>
      </c>
      <c r="C8" s="1" t="s">
        <v>8</v>
      </c>
      <c r="D8" s="11">
        <f>E8+F8+G8+H8+I8+J8</f>
        <v>314808.40398</v>
      </c>
      <c r="E8" s="4">
        <f t="shared" ref="E8:J8" si="0">E9+E10+E11+E12</f>
        <v>62774</v>
      </c>
      <c r="F8" s="4">
        <f t="shared" si="0"/>
        <v>193409.30398</v>
      </c>
      <c r="G8" s="4">
        <f t="shared" si="0"/>
        <v>27707.899999999998</v>
      </c>
      <c r="H8" s="4">
        <f t="shared" si="0"/>
        <v>5172</v>
      </c>
      <c r="I8" s="4">
        <f t="shared" si="0"/>
        <v>21803</v>
      </c>
      <c r="J8" s="4">
        <f t="shared" si="0"/>
        <v>3942.2</v>
      </c>
      <c r="K8" s="8">
        <f t="shared" ref="K8" si="1">K9+K10+K11+K12</f>
        <v>3898.2</v>
      </c>
    </row>
    <row r="9" spans="1:11" ht="31.5" customHeight="1">
      <c r="A9" s="113"/>
      <c r="B9" s="90"/>
      <c r="C9" s="51" t="s">
        <v>1</v>
      </c>
      <c r="D9" s="11">
        <f t="shared" ref="D9:D12" si="2">E9+F9+G9+H9+I9+J9</f>
        <v>105550.07</v>
      </c>
      <c r="E9" s="12">
        <f>E14</f>
        <v>0</v>
      </c>
      <c r="F9" s="12">
        <f>F14</f>
        <v>105550.07</v>
      </c>
      <c r="G9" s="12">
        <f t="shared" ref="G9:J9" si="3">G14</f>
        <v>0</v>
      </c>
      <c r="H9" s="12">
        <f t="shared" si="3"/>
        <v>0</v>
      </c>
      <c r="I9" s="12">
        <f t="shared" si="3"/>
        <v>0</v>
      </c>
      <c r="J9" s="12">
        <f t="shared" si="3"/>
        <v>0</v>
      </c>
      <c r="K9" s="12">
        <f t="shared" ref="K9" si="4">K14</f>
        <v>0</v>
      </c>
    </row>
    <row r="10" spans="1:11" ht="33" customHeight="1">
      <c r="A10" s="113"/>
      <c r="B10" s="90"/>
      <c r="C10" s="51" t="s">
        <v>2</v>
      </c>
      <c r="D10" s="11">
        <f t="shared" si="2"/>
        <v>166314.29999999999</v>
      </c>
      <c r="E10" s="12">
        <f t="shared" ref="E10:E12" si="5">E15</f>
        <v>60966.8</v>
      </c>
      <c r="F10" s="12">
        <f>F15</f>
        <v>76524</v>
      </c>
      <c r="G10" s="12">
        <f t="shared" ref="G10:J10" si="6">G15</f>
        <v>21666.3</v>
      </c>
      <c r="H10" s="12">
        <f t="shared" si="6"/>
        <v>0</v>
      </c>
      <c r="I10" s="12">
        <f t="shared" si="6"/>
        <v>3259</v>
      </c>
      <c r="J10" s="12">
        <f t="shared" si="6"/>
        <v>3898.2</v>
      </c>
      <c r="K10" s="12">
        <f t="shared" ref="K10" si="7">K15</f>
        <v>3898.2</v>
      </c>
    </row>
    <row r="11" spans="1:11" ht="31.5" customHeight="1">
      <c r="A11" s="113"/>
      <c r="B11" s="90"/>
      <c r="C11" s="51" t="s">
        <v>3</v>
      </c>
      <c r="D11" s="11">
        <f t="shared" si="2"/>
        <v>42944.03398</v>
      </c>
      <c r="E11" s="12">
        <f t="shared" si="5"/>
        <v>1807.2</v>
      </c>
      <c r="F11" s="12">
        <f>F16</f>
        <v>11335.233980000001</v>
      </c>
      <c r="G11" s="12">
        <f t="shared" ref="G11:J11" si="8">G16</f>
        <v>6041.5999999999995</v>
      </c>
      <c r="H11" s="12">
        <f t="shared" si="8"/>
        <v>5172</v>
      </c>
      <c r="I11" s="12">
        <f t="shared" si="8"/>
        <v>18544</v>
      </c>
      <c r="J11" s="12">
        <f t="shared" si="8"/>
        <v>44</v>
      </c>
      <c r="K11" s="12">
        <f t="shared" ref="K11" si="9">K16</f>
        <v>0</v>
      </c>
    </row>
    <row r="12" spans="1:11" ht="33.75" customHeight="1">
      <c r="A12" s="113"/>
      <c r="B12" s="91"/>
      <c r="C12" s="51" t="s">
        <v>9</v>
      </c>
      <c r="D12" s="11">
        <f t="shared" si="2"/>
        <v>0</v>
      </c>
      <c r="E12" s="12">
        <f t="shared" si="5"/>
        <v>0</v>
      </c>
      <c r="F12" s="12">
        <f>F17</f>
        <v>0</v>
      </c>
      <c r="G12" s="12">
        <f t="shared" ref="G12:J12" si="10">G17</f>
        <v>0</v>
      </c>
      <c r="H12" s="12">
        <f t="shared" si="10"/>
        <v>0</v>
      </c>
      <c r="I12" s="12">
        <f t="shared" si="10"/>
        <v>0</v>
      </c>
      <c r="J12" s="12">
        <f t="shared" si="10"/>
        <v>0</v>
      </c>
      <c r="K12" s="12">
        <f t="shared" ref="K12" si="11">K17</f>
        <v>0</v>
      </c>
    </row>
    <row r="13" spans="1:11" ht="30.75" customHeight="1">
      <c r="A13" s="148" t="s">
        <v>14</v>
      </c>
      <c r="B13" s="98" t="s">
        <v>56</v>
      </c>
      <c r="C13" s="1" t="s">
        <v>8</v>
      </c>
      <c r="D13" s="11">
        <f t="shared" ref="D13:D32" si="12">E13+F13+G13+H13+I13+J13</f>
        <v>314808.40398</v>
      </c>
      <c r="E13" s="4">
        <f>E14+E15+E16+E17</f>
        <v>62774</v>
      </c>
      <c r="F13" s="4">
        <f t="shared" ref="F13:J13" si="13">F14+F15+F16+F17</f>
        <v>193409.30398</v>
      </c>
      <c r="G13" s="4">
        <f t="shared" si="13"/>
        <v>27707.899999999998</v>
      </c>
      <c r="H13" s="4">
        <f t="shared" si="13"/>
        <v>5172</v>
      </c>
      <c r="I13" s="4">
        <f t="shared" si="13"/>
        <v>21803</v>
      </c>
      <c r="J13" s="4">
        <f t="shared" si="13"/>
        <v>3942.2</v>
      </c>
      <c r="K13" s="8">
        <f t="shared" ref="K13" si="14">K14+K15+K16+K17</f>
        <v>3898.2</v>
      </c>
    </row>
    <row r="14" spans="1:11" ht="29.25" customHeight="1">
      <c r="A14" s="148"/>
      <c r="B14" s="152"/>
      <c r="C14" s="51" t="s">
        <v>1</v>
      </c>
      <c r="D14" s="11">
        <f t="shared" si="12"/>
        <v>105550.07</v>
      </c>
      <c r="E14" s="6">
        <f>E19+E24+E29</f>
        <v>0</v>
      </c>
      <c r="F14" s="6">
        <f t="shared" ref="F14:J14" si="15">F19+F24+F29</f>
        <v>105550.07</v>
      </c>
      <c r="G14" s="6">
        <f t="shared" si="15"/>
        <v>0</v>
      </c>
      <c r="H14" s="6">
        <f t="shared" si="15"/>
        <v>0</v>
      </c>
      <c r="I14" s="6">
        <f t="shared" si="15"/>
        <v>0</v>
      </c>
      <c r="J14" s="6">
        <f t="shared" si="15"/>
        <v>0</v>
      </c>
      <c r="K14" s="12">
        <f t="shared" ref="K14" si="16">K19+K24+K29</f>
        <v>0</v>
      </c>
    </row>
    <row r="15" spans="1:11" ht="33" customHeight="1">
      <c r="A15" s="148"/>
      <c r="B15" s="152"/>
      <c r="C15" s="51" t="s">
        <v>2</v>
      </c>
      <c r="D15" s="11">
        <f t="shared" si="12"/>
        <v>166314.29999999999</v>
      </c>
      <c r="E15" s="6">
        <f t="shared" ref="E15:J17" si="17">E20+E25+E30</f>
        <v>60966.8</v>
      </c>
      <c r="F15" s="6">
        <f t="shared" si="17"/>
        <v>76524</v>
      </c>
      <c r="G15" s="6">
        <f t="shared" si="17"/>
        <v>21666.3</v>
      </c>
      <c r="H15" s="6">
        <f t="shared" si="17"/>
        <v>0</v>
      </c>
      <c r="I15" s="6">
        <f t="shared" si="17"/>
        <v>3259</v>
      </c>
      <c r="J15" s="6">
        <f t="shared" si="17"/>
        <v>3898.2</v>
      </c>
      <c r="K15" s="12">
        <f t="shared" ref="K15" si="18">K20+K25+K30</f>
        <v>3898.2</v>
      </c>
    </row>
    <row r="16" spans="1:11" ht="31.5" customHeight="1">
      <c r="A16" s="148"/>
      <c r="B16" s="152"/>
      <c r="C16" s="51" t="s">
        <v>3</v>
      </c>
      <c r="D16" s="11">
        <f t="shared" si="12"/>
        <v>42944.03398</v>
      </c>
      <c r="E16" s="6">
        <f>E21+E26+E31</f>
        <v>1807.2</v>
      </c>
      <c r="F16" s="6">
        <f t="shared" ref="F16:J16" si="19">F21+F26+F31</f>
        <v>11335.233980000001</v>
      </c>
      <c r="G16" s="6">
        <f t="shared" si="19"/>
        <v>6041.5999999999995</v>
      </c>
      <c r="H16" s="6">
        <f t="shared" si="19"/>
        <v>5172</v>
      </c>
      <c r="I16" s="6">
        <f t="shared" si="19"/>
        <v>18544</v>
      </c>
      <c r="J16" s="6">
        <f t="shared" si="19"/>
        <v>44</v>
      </c>
      <c r="K16" s="12">
        <f t="shared" ref="K16" si="20">K21+K26+K31</f>
        <v>0</v>
      </c>
    </row>
    <row r="17" spans="1:11" ht="33.75" customHeight="1">
      <c r="A17" s="148"/>
      <c r="B17" s="99"/>
      <c r="C17" s="51" t="s">
        <v>9</v>
      </c>
      <c r="D17" s="11">
        <f t="shared" si="12"/>
        <v>0</v>
      </c>
      <c r="E17" s="6">
        <f t="shared" si="17"/>
        <v>0</v>
      </c>
      <c r="F17" s="6">
        <f t="shared" si="17"/>
        <v>0</v>
      </c>
      <c r="G17" s="6">
        <f t="shared" si="17"/>
        <v>0</v>
      </c>
      <c r="H17" s="6">
        <f t="shared" si="17"/>
        <v>0</v>
      </c>
      <c r="I17" s="6">
        <f t="shared" si="17"/>
        <v>0</v>
      </c>
      <c r="J17" s="6">
        <f t="shared" si="17"/>
        <v>0</v>
      </c>
      <c r="K17" s="12">
        <f t="shared" ref="K17" si="21">K22+K27+K32</f>
        <v>0</v>
      </c>
    </row>
    <row r="18" spans="1:11" ht="36" customHeight="1">
      <c r="A18" s="148" t="s">
        <v>37</v>
      </c>
      <c r="B18" s="98" t="s">
        <v>35</v>
      </c>
      <c r="C18" s="1" t="s">
        <v>8</v>
      </c>
      <c r="D18" s="11">
        <f t="shared" si="12"/>
        <v>275035.17000000004</v>
      </c>
      <c r="E18" s="4">
        <f>E19+E20+E21+E22</f>
        <v>61266.100000000006</v>
      </c>
      <c r="F18" s="4">
        <f t="shared" ref="F18:J18" si="22">F19+F20+F21+F22</f>
        <v>182497.07</v>
      </c>
      <c r="G18" s="4">
        <f t="shared" si="22"/>
        <v>18684</v>
      </c>
      <c r="H18" s="4">
        <f t="shared" si="22"/>
        <v>0</v>
      </c>
      <c r="I18" s="4">
        <f t="shared" si="22"/>
        <v>12544</v>
      </c>
      <c r="J18" s="4">
        <f t="shared" si="22"/>
        <v>44</v>
      </c>
      <c r="K18" s="8">
        <f t="shared" ref="K18" si="23">K19+K20+K21+K22</f>
        <v>0</v>
      </c>
    </row>
    <row r="19" spans="1:11" ht="35.25" customHeight="1">
      <c r="A19" s="148"/>
      <c r="B19" s="152"/>
      <c r="C19" s="51" t="s">
        <v>1</v>
      </c>
      <c r="D19" s="11">
        <f t="shared" si="12"/>
        <v>105550.07</v>
      </c>
      <c r="E19" s="6">
        <v>0</v>
      </c>
      <c r="F19" s="6">
        <v>105550.07</v>
      </c>
      <c r="G19" s="6">
        <v>0</v>
      </c>
      <c r="H19" s="6">
        <v>0</v>
      </c>
      <c r="I19" s="6">
        <v>0</v>
      </c>
      <c r="J19" s="6">
        <v>0</v>
      </c>
      <c r="K19" s="74">
        <v>0</v>
      </c>
    </row>
    <row r="20" spans="1:11" ht="32.25" customHeight="1">
      <c r="A20" s="148"/>
      <c r="B20" s="152"/>
      <c r="C20" s="51" t="s">
        <v>2</v>
      </c>
      <c r="D20" s="11">
        <f t="shared" si="12"/>
        <v>156010.4</v>
      </c>
      <c r="E20" s="6">
        <v>60966.8</v>
      </c>
      <c r="F20" s="6">
        <v>76524</v>
      </c>
      <c r="G20" s="6">
        <v>18519.599999999999</v>
      </c>
      <c r="H20" s="6">
        <v>0</v>
      </c>
      <c r="I20" s="6">
        <v>0</v>
      </c>
      <c r="J20" s="6">
        <v>0</v>
      </c>
      <c r="K20" s="74">
        <v>0</v>
      </c>
    </row>
    <row r="21" spans="1:11" ht="31.5" customHeight="1">
      <c r="A21" s="148"/>
      <c r="B21" s="152"/>
      <c r="C21" s="51" t="s">
        <v>3</v>
      </c>
      <c r="D21" s="11">
        <f t="shared" si="12"/>
        <v>13474.7</v>
      </c>
      <c r="E21" s="6">
        <v>299.3</v>
      </c>
      <c r="F21" s="6">
        <v>423</v>
      </c>
      <c r="G21" s="6">
        <v>164.4</v>
      </c>
      <c r="H21" s="6">
        <v>0</v>
      </c>
      <c r="I21" s="6">
        <v>12544</v>
      </c>
      <c r="J21" s="6">
        <v>44</v>
      </c>
      <c r="K21" s="74">
        <v>0</v>
      </c>
    </row>
    <row r="22" spans="1:11" ht="54" customHeight="1">
      <c r="A22" s="148"/>
      <c r="B22" s="99"/>
      <c r="C22" s="51" t="s">
        <v>9</v>
      </c>
      <c r="D22" s="11">
        <f t="shared" si="12"/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74">
        <v>0</v>
      </c>
    </row>
    <row r="23" spans="1:11" ht="32.25">
      <c r="A23" s="148" t="s">
        <v>15</v>
      </c>
      <c r="B23" s="98" t="s">
        <v>84</v>
      </c>
      <c r="C23" s="1" t="s">
        <v>8</v>
      </c>
      <c r="D23" s="11">
        <f t="shared" si="12"/>
        <v>39773.233979999997</v>
      </c>
      <c r="E23" s="4">
        <f>E24+E25+E26+E27</f>
        <v>1507.9</v>
      </c>
      <c r="F23" s="4">
        <f t="shared" ref="F23:K23" si="24">F24+F25+F26+F27</f>
        <v>10912.233980000001</v>
      </c>
      <c r="G23" s="4">
        <f t="shared" si="24"/>
        <v>9023.9</v>
      </c>
      <c r="H23" s="4">
        <f t="shared" si="24"/>
        <v>5172</v>
      </c>
      <c r="I23" s="4">
        <f t="shared" si="24"/>
        <v>9259</v>
      </c>
      <c r="J23" s="4">
        <f t="shared" si="24"/>
        <v>3898.2</v>
      </c>
      <c r="K23" s="4">
        <f t="shared" si="24"/>
        <v>3898.2</v>
      </c>
    </row>
    <row r="24" spans="1:11" ht="31.5">
      <c r="A24" s="148"/>
      <c r="B24" s="152"/>
      <c r="C24" s="51" t="s">
        <v>1</v>
      </c>
      <c r="D24" s="11">
        <f t="shared" si="12"/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74">
        <v>0</v>
      </c>
    </row>
    <row r="25" spans="1:11" ht="31.5">
      <c r="A25" s="148"/>
      <c r="B25" s="152"/>
      <c r="C25" s="51" t="s">
        <v>2</v>
      </c>
      <c r="D25" s="11">
        <f t="shared" si="12"/>
        <v>10303.9</v>
      </c>
      <c r="E25" s="6">
        <v>0</v>
      </c>
      <c r="F25" s="6">
        <v>0</v>
      </c>
      <c r="G25" s="6">
        <v>3146.7</v>
      </c>
      <c r="H25" s="6">
        <v>0</v>
      </c>
      <c r="I25" s="6">
        <v>3259</v>
      </c>
      <c r="J25" s="6">
        <v>3898.2</v>
      </c>
      <c r="K25" s="6">
        <v>3898.2</v>
      </c>
    </row>
    <row r="26" spans="1:11" ht="31.5">
      <c r="A26" s="148"/>
      <c r="B26" s="152"/>
      <c r="C26" s="51" t="s">
        <v>3</v>
      </c>
      <c r="D26" s="11">
        <f t="shared" si="12"/>
        <v>29469.333979999999</v>
      </c>
      <c r="E26" s="6">
        <v>1507.9</v>
      </c>
      <c r="F26" s="6">
        <v>10912.233980000001</v>
      </c>
      <c r="G26" s="6">
        <v>5877.2</v>
      </c>
      <c r="H26" s="6">
        <v>5172</v>
      </c>
      <c r="I26" s="6">
        <v>6000</v>
      </c>
      <c r="J26" s="6">
        <v>0</v>
      </c>
      <c r="K26" s="74">
        <v>0</v>
      </c>
    </row>
    <row r="27" spans="1:11" ht="44.25" customHeight="1">
      <c r="A27" s="148"/>
      <c r="B27" s="99"/>
      <c r="C27" s="51" t="s">
        <v>9</v>
      </c>
      <c r="D27" s="11">
        <f t="shared" si="12"/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74">
        <v>0</v>
      </c>
    </row>
    <row r="28" spans="1:11" ht="36.75" customHeight="1">
      <c r="A28" s="148" t="s">
        <v>16</v>
      </c>
      <c r="B28" s="149" t="s">
        <v>36</v>
      </c>
      <c r="C28" s="1" t="s">
        <v>8</v>
      </c>
      <c r="D28" s="11">
        <f t="shared" si="12"/>
        <v>0</v>
      </c>
      <c r="E28" s="4">
        <f>E29+E30+E31+E32</f>
        <v>0</v>
      </c>
      <c r="F28" s="4">
        <f t="shared" ref="F28:K28" si="25">F29+F30+F31+F32</f>
        <v>0</v>
      </c>
      <c r="G28" s="4">
        <f t="shared" si="25"/>
        <v>0</v>
      </c>
      <c r="H28" s="4">
        <f t="shared" si="25"/>
        <v>0</v>
      </c>
      <c r="I28" s="4">
        <f t="shared" si="25"/>
        <v>0</v>
      </c>
      <c r="J28" s="4">
        <f t="shared" si="25"/>
        <v>0</v>
      </c>
      <c r="K28" s="4">
        <f t="shared" si="25"/>
        <v>0</v>
      </c>
    </row>
    <row r="29" spans="1:11" ht="33.75" customHeight="1">
      <c r="A29" s="148"/>
      <c r="B29" s="150"/>
      <c r="C29" s="51" t="s">
        <v>1</v>
      </c>
      <c r="D29" s="11">
        <f t="shared" si="12"/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74">
        <v>0</v>
      </c>
    </row>
    <row r="30" spans="1:11" ht="33.75" customHeight="1">
      <c r="A30" s="148"/>
      <c r="B30" s="150"/>
      <c r="C30" s="51" t="s">
        <v>2</v>
      </c>
      <c r="D30" s="11">
        <f t="shared" si="12"/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74">
        <v>0</v>
      </c>
    </row>
    <row r="31" spans="1:11" ht="31.5" customHeight="1">
      <c r="A31" s="148"/>
      <c r="B31" s="150"/>
      <c r="C31" s="51" t="s">
        <v>3</v>
      </c>
      <c r="D31" s="11">
        <f t="shared" si="12"/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74">
        <v>0</v>
      </c>
    </row>
    <row r="32" spans="1:11" ht="30.75" customHeight="1">
      <c r="A32" s="148"/>
      <c r="B32" s="151"/>
      <c r="C32" s="51" t="s">
        <v>9</v>
      </c>
      <c r="D32" s="11">
        <f t="shared" si="12"/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74">
        <v>0</v>
      </c>
    </row>
    <row r="33" spans="10:10">
      <c r="J33" s="45" t="s">
        <v>69</v>
      </c>
    </row>
  </sheetData>
  <mergeCells count="18">
    <mergeCell ref="I1:J1"/>
    <mergeCell ref="A23:A27"/>
    <mergeCell ref="B23:B27"/>
    <mergeCell ref="A5:A6"/>
    <mergeCell ref="B5:B6"/>
    <mergeCell ref="C5:C6"/>
    <mergeCell ref="I2:J2"/>
    <mergeCell ref="D5:K5"/>
    <mergeCell ref="A4:K4"/>
    <mergeCell ref="J3:K3"/>
    <mergeCell ref="A28:A32"/>
    <mergeCell ref="B28:B32"/>
    <mergeCell ref="A8:A12"/>
    <mergeCell ref="B8:B12"/>
    <mergeCell ref="A13:A17"/>
    <mergeCell ref="B13:B17"/>
    <mergeCell ref="A18:A22"/>
    <mergeCell ref="B18:B22"/>
  </mergeCells>
  <pageMargins left="0.39370078740157483" right="0.39370078740157483" top="0.74803149606299213" bottom="0.74803149606299213" header="0.31496062992125984" footer="0.31496062992125984"/>
  <pageSetup paperSize="9" scale="95" orientation="landscape" r:id="rId1"/>
  <rowBreaks count="2" manualBreakCount="2">
    <brk id="12" max="10" man="1"/>
    <brk id="26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K24"/>
  <sheetViews>
    <sheetView view="pageBreakPreview" topLeftCell="A3" zoomScaleNormal="85" zoomScaleSheetLayoutView="100" workbookViewId="0">
      <selection activeCell="D4" sqref="D4"/>
    </sheetView>
  </sheetViews>
  <sheetFormatPr defaultRowHeight="15"/>
  <cols>
    <col min="1" max="1" width="17.85546875" style="21" customWidth="1"/>
    <col min="2" max="2" width="28.42578125" style="21" customWidth="1"/>
    <col min="3" max="3" width="15.42578125" style="21" customWidth="1"/>
    <col min="4" max="4" width="9.85546875" style="21" customWidth="1"/>
    <col min="5" max="5" width="9" style="21" customWidth="1"/>
    <col min="6" max="6" width="8.28515625" style="21" customWidth="1"/>
    <col min="7" max="7" width="8" style="21" customWidth="1"/>
    <col min="8" max="8" width="8.5703125" style="21" customWidth="1"/>
    <col min="9" max="9" width="9.140625" style="21" customWidth="1"/>
    <col min="10" max="10" width="10.28515625" style="21" customWidth="1"/>
    <col min="11" max="16384" width="9.140625" style="21"/>
  </cols>
  <sheetData>
    <row r="1" spans="1:11" ht="93" hidden="1" customHeight="1">
      <c r="I1" s="105" t="s">
        <v>78</v>
      </c>
      <c r="J1" s="105"/>
    </row>
    <row r="2" spans="1:11" ht="119.25" hidden="1" customHeight="1">
      <c r="I2" s="155" t="s">
        <v>77</v>
      </c>
      <c r="J2" s="155"/>
    </row>
    <row r="3" spans="1:11" ht="120" customHeight="1">
      <c r="A3" s="17"/>
      <c r="B3" s="17"/>
      <c r="C3" s="17"/>
      <c r="D3" s="17"/>
      <c r="E3" s="17"/>
      <c r="F3" s="17"/>
      <c r="G3" s="17"/>
      <c r="H3" s="17"/>
      <c r="I3" s="78"/>
      <c r="J3" s="167" t="s">
        <v>65</v>
      </c>
      <c r="K3" s="167"/>
    </row>
    <row r="4" spans="1:11" ht="19.5" customHeight="1">
      <c r="A4" s="18"/>
      <c r="B4" s="18"/>
      <c r="C4" s="18"/>
      <c r="D4" s="18"/>
      <c r="E4" s="18"/>
      <c r="F4" s="18"/>
      <c r="G4" s="18"/>
      <c r="H4" s="18"/>
      <c r="I4" s="166"/>
      <c r="J4" s="166"/>
    </row>
    <row r="5" spans="1:11" ht="73.5" customHeight="1">
      <c r="A5" s="160" t="s">
        <v>63</v>
      </c>
      <c r="B5" s="161"/>
      <c r="C5" s="161"/>
      <c r="D5" s="161"/>
      <c r="E5" s="161"/>
      <c r="F5" s="161"/>
      <c r="G5" s="161"/>
      <c r="H5" s="161"/>
      <c r="I5" s="161"/>
      <c r="J5" s="161"/>
      <c r="K5" s="162"/>
    </row>
    <row r="6" spans="1:11" ht="15.75" customHeight="1">
      <c r="A6" s="131" t="s">
        <v>4</v>
      </c>
      <c r="B6" s="132" t="s">
        <v>5</v>
      </c>
      <c r="C6" s="132" t="s">
        <v>6</v>
      </c>
      <c r="D6" s="163" t="s">
        <v>12</v>
      </c>
      <c r="E6" s="164"/>
      <c r="F6" s="164"/>
      <c r="G6" s="164"/>
      <c r="H6" s="164"/>
      <c r="I6" s="164"/>
      <c r="J6" s="164"/>
      <c r="K6" s="165"/>
    </row>
    <row r="7" spans="1:11" ht="15.75">
      <c r="A7" s="131"/>
      <c r="B7" s="132"/>
      <c r="C7" s="132"/>
      <c r="D7" s="52" t="s">
        <v>0</v>
      </c>
      <c r="E7" s="54">
        <v>2020</v>
      </c>
      <c r="F7" s="54">
        <v>2021</v>
      </c>
      <c r="G7" s="54">
        <v>2022</v>
      </c>
      <c r="H7" s="54">
        <v>2023</v>
      </c>
      <c r="I7" s="54">
        <v>2024</v>
      </c>
      <c r="J7" s="54">
        <v>2025</v>
      </c>
      <c r="K7" s="68">
        <v>2026</v>
      </c>
    </row>
    <row r="8" spans="1:11" ht="15.75">
      <c r="A8" s="19">
        <v>1</v>
      </c>
      <c r="B8" s="20">
        <v>2</v>
      </c>
      <c r="C8" s="20">
        <v>3</v>
      </c>
      <c r="D8" s="20">
        <v>4</v>
      </c>
      <c r="E8" s="20">
        <v>5</v>
      </c>
      <c r="F8" s="20">
        <v>6</v>
      </c>
      <c r="G8" s="20">
        <v>7</v>
      </c>
      <c r="H8" s="20">
        <v>8</v>
      </c>
      <c r="I8" s="20">
        <v>9</v>
      </c>
      <c r="J8" s="20">
        <v>10</v>
      </c>
      <c r="K8" s="20">
        <v>11</v>
      </c>
    </row>
    <row r="9" spans="1:11" ht="32.25">
      <c r="A9" s="139" t="s">
        <v>42</v>
      </c>
      <c r="B9" s="159" t="s">
        <v>43</v>
      </c>
      <c r="C9" s="13" t="s">
        <v>8</v>
      </c>
      <c r="D9" s="14">
        <f>E9+F9+G9+H9+I9+J9</f>
        <v>451.42200000000003</v>
      </c>
      <c r="E9" s="15">
        <f>E10+E11+E12+E13</f>
        <v>451.42200000000003</v>
      </c>
      <c r="F9" s="15">
        <f t="shared" ref="F9:J9" si="0">F10+F11+F12+F13</f>
        <v>0</v>
      </c>
      <c r="G9" s="15">
        <f t="shared" si="0"/>
        <v>0</v>
      </c>
      <c r="H9" s="15">
        <f t="shared" si="0"/>
        <v>0</v>
      </c>
      <c r="I9" s="15">
        <f t="shared" si="0"/>
        <v>0</v>
      </c>
      <c r="J9" s="15">
        <f t="shared" si="0"/>
        <v>0</v>
      </c>
      <c r="K9" s="15">
        <f t="shared" ref="K9" si="1">K10+K11+K12+K13</f>
        <v>0</v>
      </c>
    </row>
    <row r="10" spans="1:11" ht="31.5">
      <c r="A10" s="139"/>
      <c r="B10" s="159"/>
      <c r="C10" s="53" t="s">
        <v>1</v>
      </c>
      <c r="D10" s="14">
        <f t="shared" ref="D10:D13" si="2">E10+F10+G10+H10+I10+J10</f>
        <v>0</v>
      </c>
      <c r="E10" s="16">
        <f>E15</f>
        <v>0</v>
      </c>
      <c r="F10" s="16">
        <f t="shared" ref="F10:J10" si="3">F15</f>
        <v>0</v>
      </c>
      <c r="G10" s="16">
        <f t="shared" si="3"/>
        <v>0</v>
      </c>
      <c r="H10" s="16">
        <f t="shared" si="3"/>
        <v>0</v>
      </c>
      <c r="I10" s="16">
        <f t="shared" si="3"/>
        <v>0</v>
      </c>
      <c r="J10" s="16">
        <f t="shared" si="3"/>
        <v>0</v>
      </c>
      <c r="K10" s="16">
        <f t="shared" ref="K10" si="4">K15</f>
        <v>0</v>
      </c>
    </row>
    <row r="11" spans="1:11" ht="31.5">
      <c r="A11" s="139"/>
      <c r="B11" s="159"/>
      <c r="C11" s="53" t="s">
        <v>2</v>
      </c>
      <c r="D11" s="14">
        <f t="shared" si="2"/>
        <v>451.42200000000003</v>
      </c>
      <c r="E11" s="16">
        <f t="shared" ref="E11:J13" si="5">E16</f>
        <v>451.42200000000003</v>
      </c>
      <c r="F11" s="16">
        <f t="shared" si="5"/>
        <v>0</v>
      </c>
      <c r="G11" s="16">
        <f t="shared" si="5"/>
        <v>0</v>
      </c>
      <c r="H11" s="16">
        <f t="shared" si="5"/>
        <v>0</v>
      </c>
      <c r="I11" s="16">
        <f t="shared" si="5"/>
        <v>0</v>
      </c>
      <c r="J11" s="16">
        <f t="shared" si="5"/>
        <v>0</v>
      </c>
      <c r="K11" s="16">
        <f t="shared" ref="K11" si="6">K16</f>
        <v>0</v>
      </c>
    </row>
    <row r="12" spans="1:11" ht="31.5">
      <c r="A12" s="139"/>
      <c r="B12" s="159"/>
      <c r="C12" s="53" t="s">
        <v>3</v>
      </c>
      <c r="D12" s="14">
        <f t="shared" si="2"/>
        <v>0</v>
      </c>
      <c r="E12" s="16">
        <f t="shared" si="5"/>
        <v>0</v>
      </c>
      <c r="F12" s="16">
        <f t="shared" si="5"/>
        <v>0</v>
      </c>
      <c r="G12" s="16">
        <f t="shared" si="5"/>
        <v>0</v>
      </c>
      <c r="H12" s="16">
        <f t="shared" si="5"/>
        <v>0</v>
      </c>
      <c r="I12" s="16">
        <f t="shared" si="5"/>
        <v>0</v>
      </c>
      <c r="J12" s="16">
        <f t="shared" si="5"/>
        <v>0</v>
      </c>
      <c r="K12" s="16">
        <f t="shared" ref="K12" si="7">K17</f>
        <v>0</v>
      </c>
    </row>
    <row r="13" spans="1:11" ht="31.5">
      <c r="A13" s="139"/>
      <c r="B13" s="159"/>
      <c r="C13" s="53" t="s">
        <v>9</v>
      </c>
      <c r="D13" s="14">
        <f t="shared" si="2"/>
        <v>0</v>
      </c>
      <c r="E13" s="16">
        <f t="shared" si="5"/>
        <v>0</v>
      </c>
      <c r="F13" s="16">
        <f t="shared" si="5"/>
        <v>0</v>
      </c>
      <c r="G13" s="16">
        <f t="shared" si="5"/>
        <v>0</v>
      </c>
      <c r="H13" s="16">
        <f t="shared" si="5"/>
        <v>0</v>
      </c>
      <c r="I13" s="16">
        <f t="shared" si="5"/>
        <v>0</v>
      </c>
      <c r="J13" s="16">
        <f t="shared" si="5"/>
        <v>0</v>
      </c>
      <c r="K13" s="16">
        <f t="shared" ref="K13" si="8">K18</f>
        <v>0</v>
      </c>
    </row>
    <row r="14" spans="1:11" ht="34.5" customHeight="1">
      <c r="A14" s="136" t="s">
        <v>14</v>
      </c>
      <c r="B14" s="132" t="s">
        <v>44</v>
      </c>
      <c r="C14" s="13" t="s">
        <v>8</v>
      </c>
      <c r="D14" s="14">
        <f t="shared" ref="D14:D23" si="9">E14+F14+G14+H14+I14+J14</f>
        <v>451.42200000000003</v>
      </c>
      <c r="E14" s="15">
        <f>E15+E16+E17+E18</f>
        <v>451.42200000000003</v>
      </c>
      <c r="F14" s="15">
        <f t="shared" ref="F14:J14" si="10">F15+F16+F17+F18</f>
        <v>0</v>
      </c>
      <c r="G14" s="15">
        <f t="shared" si="10"/>
        <v>0</v>
      </c>
      <c r="H14" s="15">
        <f t="shared" si="10"/>
        <v>0</v>
      </c>
      <c r="I14" s="15">
        <f t="shared" si="10"/>
        <v>0</v>
      </c>
      <c r="J14" s="15">
        <f t="shared" si="10"/>
        <v>0</v>
      </c>
      <c r="K14" s="15">
        <f t="shared" ref="K14" si="11">K15+K16+K17+K18</f>
        <v>0</v>
      </c>
    </row>
    <row r="15" spans="1:11" ht="33.75" customHeight="1">
      <c r="A15" s="136"/>
      <c r="B15" s="132"/>
      <c r="C15" s="53" t="s">
        <v>1</v>
      </c>
      <c r="D15" s="14">
        <f t="shared" si="9"/>
        <v>0</v>
      </c>
      <c r="E15" s="16">
        <f>E20</f>
        <v>0</v>
      </c>
      <c r="F15" s="16">
        <f t="shared" ref="F15:J15" si="12">F20</f>
        <v>0</v>
      </c>
      <c r="G15" s="16">
        <f t="shared" si="12"/>
        <v>0</v>
      </c>
      <c r="H15" s="16">
        <f t="shared" si="12"/>
        <v>0</v>
      </c>
      <c r="I15" s="16">
        <f t="shared" si="12"/>
        <v>0</v>
      </c>
      <c r="J15" s="16">
        <f t="shared" si="12"/>
        <v>0</v>
      </c>
      <c r="K15" s="16">
        <f t="shared" ref="K15" si="13">K20</f>
        <v>0</v>
      </c>
    </row>
    <row r="16" spans="1:11" ht="39.75" customHeight="1">
      <c r="A16" s="136"/>
      <c r="B16" s="132"/>
      <c r="C16" s="53" t="s">
        <v>2</v>
      </c>
      <c r="D16" s="14">
        <f t="shared" si="9"/>
        <v>451.42200000000003</v>
      </c>
      <c r="E16" s="16">
        <f t="shared" ref="E16:J18" si="14">E21</f>
        <v>451.42200000000003</v>
      </c>
      <c r="F16" s="16">
        <f t="shared" si="14"/>
        <v>0</v>
      </c>
      <c r="G16" s="16">
        <f t="shared" si="14"/>
        <v>0</v>
      </c>
      <c r="H16" s="16">
        <f t="shared" si="14"/>
        <v>0</v>
      </c>
      <c r="I16" s="16">
        <f t="shared" si="14"/>
        <v>0</v>
      </c>
      <c r="J16" s="16">
        <f t="shared" si="14"/>
        <v>0</v>
      </c>
      <c r="K16" s="16">
        <f t="shared" ref="K16" si="15">K21</f>
        <v>0</v>
      </c>
    </row>
    <row r="17" spans="1:11" ht="36.75" customHeight="1">
      <c r="A17" s="136"/>
      <c r="B17" s="132"/>
      <c r="C17" s="53" t="s">
        <v>3</v>
      </c>
      <c r="D17" s="14">
        <f t="shared" si="9"/>
        <v>0</v>
      </c>
      <c r="E17" s="16">
        <f t="shared" si="14"/>
        <v>0</v>
      </c>
      <c r="F17" s="16">
        <f t="shared" si="14"/>
        <v>0</v>
      </c>
      <c r="G17" s="16">
        <f t="shared" si="14"/>
        <v>0</v>
      </c>
      <c r="H17" s="16">
        <f t="shared" si="14"/>
        <v>0</v>
      </c>
      <c r="I17" s="16">
        <f t="shared" si="14"/>
        <v>0</v>
      </c>
      <c r="J17" s="16">
        <f t="shared" si="14"/>
        <v>0</v>
      </c>
      <c r="K17" s="16">
        <f t="shared" ref="K17" si="16">K22</f>
        <v>0</v>
      </c>
    </row>
    <row r="18" spans="1:11" ht="36" customHeight="1">
      <c r="A18" s="136"/>
      <c r="B18" s="132"/>
      <c r="C18" s="53" t="s">
        <v>9</v>
      </c>
      <c r="D18" s="14">
        <f t="shared" si="9"/>
        <v>0</v>
      </c>
      <c r="E18" s="16">
        <f t="shared" si="14"/>
        <v>0</v>
      </c>
      <c r="F18" s="16">
        <f t="shared" si="14"/>
        <v>0</v>
      </c>
      <c r="G18" s="16">
        <f t="shared" si="14"/>
        <v>0</v>
      </c>
      <c r="H18" s="16">
        <f t="shared" si="14"/>
        <v>0</v>
      </c>
      <c r="I18" s="16">
        <f t="shared" si="14"/>
        <v>0</v>
      </c>
      <c r="J18" s="16">
        <f t="shared" si="14"/>
        <v>0</v>
      </c>
      <c r="K18" s="16">
        <f t="shared" ref="K18" si="17">K23</f>
        <v>0</v>
      </c>
    </row>
    <row r="19" spans="1:11" ht="32.25">
      <c r="A19" s="136" t="s">
        <v>37</v>
      </c>
      <c r="B19" s="132" t="s">
        <v>44</v>
      </c>
      <c r="C19" s="13" t="s">
        <v>8</v>
      </c>
      <c r="D19" s="14">
        <f t="shared" si="9"/>
        <v>451.42200000000003</v>
      </c>
      <c r="E19" s="15">
        <f>E20+E21+E22+E23</f>
        <v>451.42200000000003</v>
      </c>
      <c r="F19" s="15">
        <f t="shared" ref="F19:J19" si="18">F20+F21+F22+F23</f>
        <v>0</v>
      </c>
      <c r="G19" s="15">
        <f t="shared" si="18"/>
        <v>0</v>
      </c>
      <c r="H19" s="15">
        <f t="shared" si="18"/>
        <v>0</v>
      </c>
      <c r="I19" s="15">
        <f t="shared" si="18"/>
        <v>0</v>
      </c>
      <c r="J19" s="15">
        <f t="shared" si="18"/>
        <v>0</v>
      </c>
      <c r="K19" s="15">
        <f t="shared" ref="K19" si="19">K20+K21+K22+K23</f>
        <v>0</v>
      </c>
    </row>
    <row r="20" spans="1:11" ht="31.5">
      <c r="A20" s="136"/>
      <c r="B20" s="132"/>
      <c r="C20" s="53" t="s">
        <v>1</v>
      </c>
      <c r="D20" s="14">
        <f t="shared" si="9"/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</row>
    <row r="21" spans="1:11" ht="31.5">
      <c r="A21" s="136"/>
      <c r="B21" s="132"/>
      <c r="C21" s="53" t="s">
        <v>2</v>
      </c>
      <c r="D21" s="14">
        <f t="shared" si="9"/>
        <v>451.42200000000003</v>
      </c>
      <c r="E21" s="16">
        <v>451.42200000000003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</row>
    <row r="22" spans="1:11" ht="31.5">
      <c r="A22" s="136"/>
      <c r="B22" s="132"/>
      <c r="C22" s="53" t="s">
        <v>3</v>
      </c>
      <c r="D22" s="14">
        <f t="shared" si="9"/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</row>
    <row r="23" spans="1:11" ht="31.5">
      <c r="A23" s="136"/>
      <c r="B23" s="132"/>
      <c r="C23" s="53" t="s">
        <v>9</v>
      </c>
      <c r="D23" s="14">
        <f t="shared" si="9"/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</row>
    <row r="24" spans="1:11">
      <c r="J24" s="45" t="s">
        <v>69</v>
      </c>
    </row>
  </sheetData>
  <mergeCells count="15">
    <mergeCell ref="C6:C7"/>
    <mergeCell ref="A5:K5"/>
    <mergeCell ref="D6:K6"/>
    <mergeCell ref="I1:J1"/>
    <mergeCell ref="I2:J2"/>
    <mergeCell ref="I4:J4"/>
    <mergeCell ref="J3:K3"/>
    <mergeCell ref="A19:A23"/>
    <mergeCell ref="B19:B23"/>
    <mergeCell ref="A9:A13"/>
    <mergeCell ref="B9:B13"/>
    <mergeCell ref="A6:A7"/>
    <mergeCell ref="B6:B7"/>
    <mergeCell ref="A14:A18"/>
    <mergeCell ref="B14:B18"/>
  </mergeCells>
  <pageMargins left="0.39370078740157483" right="0.39370078740157483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Программа</vt:lpstr>
      <vt:lpstr>Подпрограмма 1</vt:lpstr>
      <vt:lpstr>Подпрограмма 2</vt:lpstr>
      <vt:lpstr>Подпрограмма 3</vt:lpstr>
      <vt:lpstr>Подпрограмма 4</vt:lpstr>
      <vt:lpstr>Подпрограмма 5</vt:lpstr>
      <vt:lpstr>'Подпрограмма 1'!Область_печати</vt:lpstr>
      <vt:lpstr>'Подпрограмма 2'!Область_печати</vt:lpstr>
      <vt:lpstr>'Подпрограмма 3'!Область_печати</vt:lpstr>
      <vt:lpstr>'Подпрограмма 4'!Область_печати</vt:lpstr>
      <vt:lpstr>'Подпрограмма 5'!Область_печати</vt:lpstr>
      <vt:lpstr>Программа!Область_печати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sitnikovaI</dc:creator>
  <cp:lastModifiedBy>svirinDV</cp:lastModifiedBy>
  <cp:lastPrinted>2023-12-07T12:45:51Z</cp:lastPrinted>
  <dcterms:created xsi:type="dcterms:W3CDTF">2019-04-02T12:15:38Z</dcterms:created>
  <dcterms:modified xsi:type="dcterms:W3CDTF">2024-03-14T11:15:22Z</dcterms:modified>
</cp:coreProperties>
</file>