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" windowWidth="15480" windowHeight="11640"/>
  </bookViews>
  <sheets>
    <sheet name="форма!" sheetId="1" r:id="rId1"/>
    <sheet name="динамика" sheetId="2" r:id="rId2"/>
  </sheets>
  <calcPr calcId="125725" calcOnSave="0"/>
</workbook>
</file>

<file path=xl/calcChain.xml><?xml version="1.0" encoding="utf-8"?>
<calcChain xmlns="http://schemas.openxmlformats.org/spreadsheetml/2006/main">
  <c r="F9" i="2"/>
  <c r="H9"/>
  <c r="F11"/>
  <c r="C10" i="1" l="1"/>
  <c r="C13" i="2" s="1"/>
  <c r="C7"/>
  <c r="C9"/>
  <c r="C11"/>
  <c r="H18"/>
  <c r="G18"/>
  <c r="F18"/>
  <c r="E18"/>
  <c r="D18"/>
  <c r="C18"/>
  <c r="H17"/>
  <c r="G17"/>
  <c r="F17"/>
  <c r="E17"/>
  <c r="D17"/>
  <c r="C17"/>
  <c r="H11"/>
  <c r="G11"/>
  <c r="E11"/>
  <c r="D11"/>
  <c r="G9"/>
  <c r="E9"/>
  <c r="F10" s="1"/>
  <c r="D9"/>
  <c r="H19" l="1"/>
  <c r="G19"/>
  <c r="D12"/>
  <c r="D7" i="1"/>
  <c r="D10" s="1"/>
  <c r="E7" s="1"/>
  <c r="E10" s="1"/>
  <c r="E13" i="2" s="1"/>
  <c r="E19"/>
  <c r="G10"/>
  <c r="H12"/>
  <c r="F19"/>
  <c r="F12"/>
  <c r="E10"/>
  <c r="D19"/>
  <c r="E12"/>
  <c r="C11" i="1"/>
  <c r="C15" i="2" s="1"/>
  <c r="C22" s="1"/>
  <c r="G12"/>
  <c r="H10"/>
  <c r="D10"/>
  <c r="C21"/>
  <c r="D11" i="1" l="1"/>
  <c r="D15" i="2" s="1"/>
  <c r="D16" s="1"/>
  <c r="D7"/>
  <c r="D8" s="1"/>
  <c r="E7"/>
  <c r="E21" s="1"/>
  <c r="D13"/>
  <c r="D14" s="1"/>
  <c r="E11" i="1"/>
  <c r="E15" i="2" s="1"/>
  <c r="F7" i="1"/>
  <c r="E14" i="2" l="1"/>
  <c r="D22"/>
  <c r="E16"/>
  <c r="E8"/>
  <c r="D21"/>
  <c r="E22"/>
  <c r="F10" i="1"/>
  <c r="F11" s="1"/>
  <c r="F15" i="2" s="1"/>
  <c r="F16" s="1"/>
  <c r="F7"/>
  <c r="F8" l="1"/>
  <c r="G7" i="1"/>
  <c r="F13" i="2"/>
  <c r="F14" s="1"/>
  <c r="G7" l="1"/>
  <c r="G10" i="1"/>
  <c r="F21" i="2"/>
  <c r="F22"/>
  <c r="G8" l="1"/>
  <c r="H7" i="1"/>
  <c r="G13" i="2"/>
  <c r="G14" s="1"/>
  <c r="G11" i="1"/>
  <c r="G15" i="2" s="1"/>
  <c r="G16" s="1"/>
  <c r="H7" l="1"/>
  <c r="H10" i="1"/>
  <c r="H13" i="2" s="1"/>
  <c r="H14" s="1"/>
  <c r="G21"/>
  <c r="G22"/>
  <c r="H21" l="1"/>
  <c r="H8"/>
  <c r="H11" i="1"/>
  <c r="H15" i="2" s="1"/>
  <c r="H16" s="1"/>
  <c r="H22" l="1"/>
</calcChain>
</file>

<file path=xl/sharedStrings.xml><?xml version="1.0" encoding="utf-8"?>
<sst xmlns="http://schemas.openxmlformats.org/spreadsheetml/2006/main" count="52" uniqueCount="22">
  <si>
    <t>Наличие основных фондов на начало года</t>
  </si>
  <si>
    <t>млн.руб.</t>
  </si>
  <si>
    <t>Ввод в действие за год</t>
  </si>
  <si>
    <t>Выбытие фондов за год</t>
  </si>
  <si>
    <t>Наличие основных фондов на конец года</t>
  </si>
  <si>
    <t>Среднегодовая стоимость основных фондов</t>
  </si>
  <si>
    <t xml:space="preserve">Степень  износа основных фондов </t>
  </si>
  <si>
    <t>%</t>
  </si>
  <si>
    <t>Сумма начисленной амортизации</t>
  </si>
  <si>
    <t>Показатели</t>
  </si>
  <si>
    <t xml:space="preserve">Единица </t>
  </si>
  <si>
    <t>отчет</t>
  </si>
  <si>
    <t>оценка</t>
  </si>
  <si>
    <t>прогноз</t>
  </si>
  <si>
    <t>измерения</t>
  </si>
  <si>
    <t>Прогноз социально-экономического развития</t>
  </si>
  <si>
    <t xml:space="preserve">Панинского  муниципального  района  </t>
  </si>
  <si>
    <t>Исполнитель: Щербакова Г.В.</t>
  </si>
  <si>
    <t>Тел: 8(47344)4-76-91</t>
  </si>
  <si>
    <t xml:space="preserve"> на 2024 год и на период до 2026 года</t>
  </si>
  <si>
    <t>Руководитель аппарата  администрации Панинского муниципального района Воронежской области</t>
  </si>
  <si>
    <t>Ю.Л. Лепков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</si>
</sst>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3"/>
      <color theme="3" tint="0.39997558519241921"/>
      <name val="Times New Roman"/>
      <family val="1"/>
      <charset val="204"/>
    </font>
    <font>
      <i/>
      <sz val="11"/>
      <color theme="4" tint="-0.249977111117893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2" fillId="0" borderId="3" xfId="0" applyFont="1" applyFill="1" applyBorder="1" applyAlignment="1" applyProtection="1">
      <alignment horizontal="centerContinuous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/>
    <xf numFmtId="0" fontId="2" fillId="0" borderId="5" xfId="0" applyFont="1" applyFill="1" applyBorder="1" applyAlignment="1" applyProtection="1">
      <alignment horizontal="centerContinuous" vertical="center" wrapText="1"/>
    </xf>
    <xf numFmtId="0" fontId="2" fillId="0" borderId="6" xfId="0" applyFont="1" applyFill="1" applyBorder="1" applyAlignment="1" applyProtection="1">
      <alignment horizontal="center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/>
    <xf numFmtId="164" fontId="1" fillId="0" borderId="6" xfId="0" applyNumberFormat="1" applyFont="1" applyBorder="1" applyAlignment="1">
      <alignment horizontal="right"/>
    </xf>
    <xf numFmtId="0" fontId="1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0" fontId="11" fillId="0" borderId="0" xfId="0" applyFont="1"/>
    <xf numFmtId="0" fontId="6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/>
    </xf>
    <xf numFmtId="0" fontId="12" fillId="0" borderId="0" xfId="0" applyFont="1"/>
    <xf numFmtId="0" fontId="2" fillId="0" borderId="0" xfId="0" applyFont="1" applyFill="1" applyBorder="1" applyAlignment="1" applyProtection="1">
      <alignment horizontal="centerContinuous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wrapText="1"/>
    </xf>
    <xf numFmtId="0" fontId="0" fillId="0" borderId="0" xfId="0" applyBorder="1"/>
    <xf numFmtId="0" fontId="2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Continuous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right"/>
    </xf>
    <xf numFmtId="0" fontId="7" fillId="0" borderId="0" xfId="0" applyFont="1" applyBorder="1"/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12" fillId="0" borderId="0" xfId="0" applyFont="1" applyFill="1"/>
    <xf numFmtId="0" fontId="0" fillId="0" borderId="0" xfId="0" applyFill="1" applyBorder="1"/>
    <xf numFmtId="164" fontId="6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S22"/>
  <sheetViews>
    <sheetView tabSelected="1" workbookViewId="0">
      <selection activeCell="C19" sqref="C19"/>
    </sheetView>
  </sheetViews>
  <sheetFormatPr defaultRowHeight="15"/>
  <cols>
    <col min="1" max="1" width="37.28515625" customWidth="1"/>
    <col min="2" max="2" width="10.42578125" customWidth="1"/>
    <col min="3" max="3" width="9.85546875" customWidth="1"/>
    <col min="10" max="10" width="9.140625" customWidth="1"/>
    <col min="11" max="11" width="9.42578125" customWidth="1"/>
  </cols>
  <sheetData>
    <row r="1" spans="1:19" ht="18.75">
      <c r="A1" s="52" t="s">
        <v>15</v>
      </c>
      <c r="B1" s="52"/>
      <c r="C1" s="52"/>
      <c r="D1" s="52"/>
      <c r="E1" s="52"/>
      <c r="F1" s="52"/>
      <c r="G1" s="52"/>
      <c r="H1" s="52"/>
      <c r="K1" s="52"/>
      <c r="L1" s="52"/>
      <c r="M1" s="52"/>
      <c r="N1" s="52"/>
      <c r="O1" s="52"/>
      <c r="P1" s="52"/>
      <c r="Q1" s="52"/>
      <c r="R1" s="52"/>
    </row>
    <row r="2" spans="1:19" ht="18.75">
      <c r="A2" s="52" t="s">
        <v>16</v>
      </c>
      <c r="B2" s="52"/>
      <c r="C2" s="52"/>
      <c r="D2" s="52"/>
      <c r="E2" s="52"/>
      <c r="F2" s="52"/>
      <c r="G2" s="52"/>
      <c r="H2" s="52"/>
      <c r="K2" s="52"/>
      <c r="L2" s="52"/>
      <c r="M2" s="52"/>
      <c r="N2" s="52"/>
      <c r="O2" s="52"/>
      <c r="P2" s="52"/>
      <c r="Q2" s="52"/>
      <c r="R2" s="52"/>
    </row>
    <row r="3" spans="1:19" ht="18.75">
      <c r="A3" s="52" t="s">
        <v>19</v>
      </c>
      <c r="B3" s="52"/>
      <c r="C3" s="52"/>
      <c r="D3" s="52"/>
      <c r="E3" s="52"/>
      <c r="F3" s="52"/>
      <c r="G3" s="52"/>
      <c r="H3" s="52"/>
      <c r="K3" s="52"/>
      <c r="L3" s="52"/>
      <c r="M3" s="52"/>
      <c r="N3" s="52"/>
      <c r="O3" s="52"/>
      <c r="P3" s="52"/>
      <c r="Q3" s="52"/>
      <c r="R3" s="52"/>
    </row>
    <row r="5" spans="1:19">
      <c r="A5" s="7" t="s">
        <v>9</v>
      </c>
      <c r="B5" s="8" t="s">
        <v>10</v>
      </c>
      <c r="C5" s="1" t="s">
        <v>11</v>
      </c>
      <c r="D5" s="1" t="s">
        <v>11</v>
      </c>
      <c r="E5" s="9" t="s">
        <v>12</v>
      </c>
      <c r="F5" s="54" t="s">
        <v>13</v>
      </c>
      <c r="G5" s="55"/>
      <c r="H5" s="55"/>
      <c r="K5" s="34"/>
      <c r="L5" s="35"/>
      <c r="M5" s="36"/>
      <c r="N5" s="36"/>
      <c r="O5" s="35"/>
      <c r="P5" s="53"/>
      <c r="Q5" s="53"/>
      <c r="R5" s="53"/>
      <c r="S5" s="37"/>
    </row>
    <row r="6" spans="1:19">
      <c r="A6" s="10"/>
      <c r="B6" s="2" t="s">
        <v>14</v>
      </c>
      <c r="C6" s="11">
        <v>2021</v>
      </c>
      <c r="D6" s="11">
        <v>2022</v>
      </c>
      <c r="E6" s="11">
        <v>2023</v>
      </c>
      <c r="F6" s="12">
        <v>2024</v>
      </c>
      <c r="G6" s="12">
        <v>2025</v>
      </c>
      <c r="H6" s="12">
        <v>2026</v>
      </c>
      <c r="K6" s="38"/>
      <c r="L6" s="39"/>
      <c r="M6" s="40"/>
      <c r="N6" s="40"/>
      <c r="O6" s="40"/>
      <c r="P6" s="39"/>
      <c r="Q6" s="39"/>
      <c r="R6" s="39"/>
      <c r="S6" s="37"/>
    </row>
    <row r="7" spans="1:19" s="15" customFormat="1" ht="35.25" customHeight="1">
      <c r="A7" s="13" t="s">
        <v>0</v>
      </c>
      <c r="B7" s="14" t="s">
        <v>1</v>
      </c>
      <c r="C7" s="16">
        <v>4476.8999999999996</v>
      </c>
      <c r="D7" s="16">
        <f>C10</f>
        <v>4609.3999999999996</v>
      </c>
      <c r="E7" s="16">
        <f t="shared" ref="E7:H7" si="0">D10</f>
        <v>4974.5399999999991</v>
      </c>
      <c r="F7" s="16">
        <f t="shared" si="0"/>
        <v>5394.5399999999991</v>
      </c>
      <c r="G7" s="16">
        <f t="shared" si="0"/>
        <v>5854.5399999999991</v>
      </c>
      <c r="H7" s="16">
        <f t="shared" si="0"/>
        <v>6356.5399999999991</v>
      </c>
      <c r="K7" s="41"/>
      <c r="L7" s="42"/>
      <c r="M7" s="43"/>
      <c r="N7" s="43"/>
      <c r="O7" s="43"/>
      <c r="P7" s="43"/>
      <c r="Q7" s="43"/>
      <c r="R7" s="43"/>
      <c r="S7" s="44"/>
    </row>
    <row r="8" spans="1:19" s="15" customFormat="1" ht="35.25" customHeight="1">
      <c r="A8" s="13" t="s">
        <v>2</v>
      </c>
      <c r="B8" s="14" t="s">
        <v>1</v>
      </c>
      <c r="C8" s="16">
        <v>171.2</v>
      </c>
      <c r="D8" s="16">
        <v>592.9</v>
      </c>
      <c r="E8" s="16">
        <v>650</v>
      </c>
      <c r="F8" s="16">
        <v>695</v>
      </c>
      <c r="G8" s="16">
        <v>743</v>
      </c>
      <c r="H8" s="16">
        <v>803</v>
      </c>
      <c r="K8" s="41"/>
      <c r="L8" s="42"/>
      <c r="M8" s="43"/>
      <c r="N8" s="43"/>
      <c r="O8" s="43"/>
      <c r="P8" s="43"/>
      <c r="Q8" s="43"/>
      <c r="R8" s="43"/>
      <c r="S8" s="44"/>
    </row>
    <row r="9" spans="1:19" s="15" customFormat="1" ht="35.25" customHeight="1">
      <c r="A9" s="13" t="s">
        <v>3</v>
      </c>
      <c r="B9" s="14" t="s">
        <v>1</v>
      </c>
      <c r="C9" s="24">
        <v>38.700000000000003</v>
      </c>
      <c r="D9" s="24">
        <v>227.76</v>
      </c>
      <c r="E9" s="16">
        <v>230</v>
      </c>
      <c r="F9" s="16">
        <v>235</v>
      </c>
      <c r="G9" s="16">
        <v>241</v>
      </c>
      <c r="H9" s="16">
        <v>248</v>
      </c>
      <c r="K9" s="41"/>
      <c r="L9" s="42"/>
      <c r="M9" s="45"/>
      <c r="N9" s="45"/>
      <c r="O9" s="43"/>
      <c r="P9" s="43"/>
      <c r="Q9" s="43"/>
      <c r="R9" s="43"/>
      <c r="S9" s="44"/>
    </row>
    <row r="10" spans="1:19" s="15" customFormat="1" ht="35.25" customHeight="1">
      <c r="A10" s="22" t="s">
        <v>4</v>
      </c>
      <c r="B10" s="23" t="s">
        <v>1</v>
      </c>
      <c r="C10" s="24">
        <f t="shared" ref="C10:H10" si="1">C7+C8-C9</f>
        <v>4609.3999999999996</v>
      </c>
      <c r="D10" s="24">
        <f t="shared" si="1"/>
        <v>4974.5399999999991</v>
      </c>
      <c r="E10" s="24">
        <f t="shared" si="1"/>
        <v>5394.5399999999991</v>
      </c>
      <c r="F10" s="24">
        <f t="shared" si="1"/>
        <v>5854.5399999999991</v>
      </c>
      <c r="G10" s="24">
        <f t="shared" si="1"/>
        <v>6356.5399999999991</v>
      </c>
      <c r="H10" s="24">
        <f t="shared" si="1"/>
        <v>6911.5399999999991</v>
      </c>
      <c r="K10" s="46"/>
      <c r="L10" s="47"/>
      <c r="M10" s="45"/>
      <c r="N10" s="45"/>
      <c r="O10" s="45"/>
      <c r="P10" s="45"/>
      <c r="Q10" s="45"/>
      <c r="R10" s="45"/>
      <c r="S10" s="44"/>
    </row>
    <row r="11" spans="1:19" s="15" customFormat="1" ht="35.25" customHeight="1">
      <c r="A11" s="25" t="s">
        <v>5</v>
      </c>
      <c r="B11" s="26" t="s">
        <v>1</v>
      </c>
      <c r="C11" s="27">
        <f t="shared" ref="C11:H11" si="2">(C7+C10)/2</f>
        <v>4543.1499999999996</v>
      </c>
      <c r="D11" s="27">
        <f t="shared" si="2"/>
        <v>4791.9699999999993</v>
      </c>
      <c r="E11" s="27">
        <f t="shared" si="2"/>
        <v>5184.5399999999991</v>
      </c>
      <c r="F11" s="27">
        <f t="shared" si="2"/>
        <v>5624.5399999999991</v>
      </c>
      <c r="G11" s="27">
        <f t="shared" si="2"/>
        <v>6105.5399999999991</v>
      </c>
      <c r="H11" s="27">
        <f t="shared" si="2"/>
        <v>6634.0399999999991</v>
      </c>
      <c r="K11" s="46"/>
      <c r="L11" s="47"/>
      <c r="M11" s="45"/>
      <c r="N11" s="45"/>
      <c r="O11" s="45"/>
      <c r="P11" s="45"/>
      <c r="Q11" s="45"/>
      <c r="R11" s="45"/>
      <c r="S11" s="44"/>
    </row>
    <row r="12" spans="1:19" s="15" customFormat="1" ht="35.25" customHeight="1">
      <c r="A12" s="13" t="s">
        <v>6</v>
      </c>
      <c r="B12" s="14" t="s">
        <v>7</v>
      </c>
      <c r="C12" s="24">
        <v>53.1</v>
      </c>
      <c r="D12" s="24">
        <v>53.42</v>
      </c>
      <c r="E12" s="16">
        <v>53.5</v>
      </c>
      <c r="F12" s="16">
        <v>53.6</v>
      </c>
      <c r="G12" s="16">
        <v>53.7</v>
      </c>
      <c r="H12" s="16">
        <v>53.8</v>
      </c>
      <c r="K12" s="46"/>
      <c r="L12" s="47"/>
      <c r="M12" s="45"/>
      <c r="N12" s="45"/>
      <c r="O12" s="45"/>
      <c r="P12" s="45"/>
      <c r="Q12" s="45"/>
      <c r="R12" s="45"/>
      <c r="S12" s="44"/>
    </row>
    <row r="13" spans="1:19" s="15" customFormat="1" ht="35.25" customHeight="1">
      <c r="A13" s="25" t="s">
        <v>8</v>
      </c>
      <c r="B13" s="26" t="s">
        <v>1</v>
      </c>
      <c r="C13" s="27">
        <v>337.2</v>
      </c>
      <c r="D13" s="27">
        <v>302.8</v>
      </c>
      <c r="E13" s="27">
        <v>310</v>
      </c>
      <c r="F13" s="27">
        <v>315</v>
      </c>
      <c r="G13" s="27">
        <v>322</v>
      </c>
      <c r="H13" s="27">
        <v>330</v>
      </c>
      <c r="K13" s="46"/>
      <c r="L13" s="47"/>
      <c r="M13" s="45"/>
      <c r="N13" s="45"/>
      <c r="O13" s="45"/>
      <c r="P13" s="45"/>
      <c r="Q13" s="45"/>
      <c r="R13" s="45"/>
      <c r="S13" s="44"/>
    </row>
    <row r="14" spans="1:19" ht="16.5">
      <c r="A14" s="3"/>
      <c r="B14" s="4"/>
      <c r="C14" s="5"/>
      <c r="D14" s="5"/>
      <c r="E14" s="5"/>
      <c r="F14" s="5"/>
      <c r="G14" s="5"/>
      <c r="H14" s="5"/>
      <c r="K14" s="50"/>
      <c r="L14" s="50"/>
      <c r="M14" s="50"/>
      <c r="N14" s="50"/>
      <c r="O14" s="50"/>
      <c r="P14" s="50"/>
      <c r="Q14" s="50"/>
      <c r="R14" s="50"/>
      <c r="S14" s="37"/>
    </row>
    <row r="15" spans="1:19" ht="63">
      <c r="A15" s="6" t="s">
        <v>20</v>
      </c>
      <c r="B15" s="31"/>
      <c r="C15" s="32"/>
      <c r="D15" s="32"/>
      <c r="E15" s="32"/>
      <c r="F15" s="51" t="s">
        <v>21</v>
      </c>
      <c r="G15" s="51"/>
      <c r="H15" s="51"/>
      <c r="K15" s="50"/>
      <c r="L15" s="50"/>
      <c r="M15" s="50"/>
      <c r="N15" s="50"/>
      <c r="O15" s="50"/>
      <c r="P15" s="50"/>
      <c r="Q15" s="50"/>
      <c r="R15" s="50"/>
      <c r="S15" s="37"/>
    </row>
    <row r="16" spans="1:19" ht="15.75" customHeight="1">
      <c r="A16" s="28"/>
      <c r="B16" s="28"/>
      <c r="C16" s="28"/>
      <c r="D16" s="28"/>
      <c r="E16" s="28"/>
      <c r="F16" s="28"/>
      <c r="G16" s="28"/>
      <c r="H16" s="28"/>
      <c r="K16" s="37"/>
      <c r="L16" s="37"/>
      <c r="M16" s="37"/>
      <c r="N16" s="37"/>
      <c r="O16" s="37"/>
      <c r="P16" s="37"/>
      <c r="Q16" s="37"/>
      <c r="R16" s="37"/>
      <c r="S16" s="37"/>
    </row>
    <row r="17" spans="1:19" ht="21" customHeight="1">
      <c r="A17" s="29" t="s">
        <v>17</v>
      </c>
      <c r="B17" s="4"/>
      <c r="C17" s="5"/>
      <c r="D17" s="5"/>
      <c r="E17" s="5"/>
      <c r="F17" s="5"/>
      <c r="G17" s="5"/>
      <c r="H17" s="5"/>
      <c r="K17" s="37"/>
      <c r="L17" s="37"/>
      <c r="M17" s="37"/>
      <c r="N17" s="37"/>
      <c r="O17" s="37"/>
      <c r="P17" s="37"/>
      <c r="Q17" s="37"/>
      <c r="R17" s="37"/>
      <c r="S17" s="37"/>
    </row>
    <row r="18" spans="1:19">
      <c r="A18" s="30" t="s">
        <v>18</v>
      </c>
      <c r="K18" s="37"/>
      <c r="L18" s="37"/>
      <c r="M18" s="37"/>
      <c r="N18" s="37"/>
      <c r="O18" s="37"/>
      <c r="P18" s="37"/>
      <c r="Q18" s="37"/>
      <c r="R18" s="37"/>
      <c r="S18" s="37"/>
    </row>
    <row r="19" spans="1:19">
      <c r="K19" s="37"/>
      <c r="L19" s="37"/>
      <c r="M19" s="37"/>
      <c r="N19" s="37"/>
      <c r="O19" s="37"/>
      <c r="P19" s="37"/>
      <c r="Q19" s="37"/>
      <c r="R19" s="37"/>
      <c r="S19" s="37"/>
    </row>
    <row r="20" spans="1:19">
      <c r="K20" s="37"/>
      <c r="L20" s="37"/>
      <c r="M20" s="37"/>
      <c r="N20" s="37"/>
      <c r="O20" s="37"/>
      <c r="P20" s="37"/>
      <c r="Q20" s="37"/>
      <c r="R20" s="37"/>
      <c r="S20" s="37"/>
    </row>
    <row r="21" spans="1:19">
      <c r="A21" s="49"/>
      <c r="K21" s="48"/>
      <c r="L21" s="37"/>
      <c r="M21" s="37"/>
      <c r="N21" s="37"/>
      <c r="O21" s="37"/>
      <c r="P21" s="37"/>
      <c r="Q21" s="37"/>
      <c r="R21" s="37"/>
      <c r="S21" s="37"/>
    </row>
    <row r="22" spans="1:19">
      <c r="K22" s="37"/>
      <c r="L22" s="37"/>
      <c r="M22" s="37"/>
      <c r="N22" s="37"/>
      <c r="O22" s="37"/>
      <c r="P22" s="37"/>
      <c r="Q22" s="37"/>
      <c r="R22" s="37"/>
      <c r="S22" s="37"/>
    </row>
  </sheetData>
  <mergeCells count="9">
    <mergeCell ref="F15:H15"/>
    <mergeCell ref="K1:R1"/>
    <mergeCell ref="K2:R2"/>
    <mergeCell ref="K3:R3"/>
    <mergeCell ref="P5:R5"/>
    <mergeCell ref="A1:H1"/>
    <mergeCell ref="A2:H2"/>
    <mergeCell ref="A3:H3"/>
    <mergeCell ref="F5:H5"/>
  </mergeCells>
  <phoneticPr fontId="5" type="noConversion"/>
  <pageMargins left="1.17" right="0.39370078740157483" top="0.9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L15" sqref="L15"/>
    </sheetView>
  </sheetViews>
  <sheetFormatPr defaultRowHeight="15"/>
  <cols>
    <col min="1" max="1" width="37.28515625" customWidth="1"/>
    <col min="2" max="2" width="10.42578125" customWidth="1"/>
    <col min="3" max="3" width="9.85546875" customWidth="1"/>
    <col min="4" max="4" width="9" customWidth="1"/>
    <col min="5" max="5" width="10.7109375" customWidth="1"/>
    <col min="6" max="8" width="10.7109375" bestFit="1" customWidth="1"/>
  </cols>
  <sheetData>
    <row r="1" spans="1:8" ht="18.75">
      <c r="A1" s="52" t="s">
        <v>15</v>
      </c>
      <c r="B1" s="52"/>
      <c r="C1" s="52"/>
      <c r="D1" s="52"/>
      <c r="E1" s="52"/>
      <c r="F1" s="52"/>
      <c r="G1" s="52"/>
      <c r="H1" s="52"/>
    </row>
    <row r="2" spans="1:8" ht="18.75">
      <c r="A2" s="52" t="s">
        <v>16</v>
      </c>
      <c r="B2" s="52"/>
      <c r="C2" s="52"/>
      <c r="D2" s="52"/>
      <c r="E2" s="52"/>
      <c r="F2" s="52"/>
      <c r="G2" s="52"/>
      <c r="H2" s="52"/>
    </row>
    <row r="3" spans="1:8" ht="18.75">
      <c r="A3" s="52" t="s">
        <v>19</v>
      </c>
      <c r="B3" s="52"/>
      <c r="C3" s="52"/>
      <c r="D3" s="52"/>
      <c r="E3" s="52"/>
      <c r="F3" s="52"/>
      <c r="G3" s="52"/>
      <c r="H3" s="52"/>
    </row>
    <row r="5" spans="1:8">
      <c r="A5" s="7" t="s">
        <v>9</v>
      </c>
      <c r="B5" s="8" t="s">
        <v>10</v>
      </c>
      <c r="C5" s="1" t="s">
        <v>11</v>
      </c>
      <c r="D5" s="1" t="s">
        <v>11</v>
      </c>
      <c r="E5" s="9" t="s">
        <v>12</v>
      </c>
      <c r="F5" s="54" t="s">
        <v>13</v>
      </c>
      <c r="G5" s="55"/>
      <c r="H5" s="55"/>
    </row>
    <row r="6" spans="1:8">
      <c r="A6" s="10"/>
      <c r="B6" s="2" t="s">
        <v>14</v>
      </c>
      <c r="C6" s="11">
        <v>2021</v>
      </c>
      <c r="D6" s="11">
        <v>2022</v>
      </c>
      <c r="E6" s="11">
        <v>2023</v>
      </c>
      <c r="F6" s="12">
        <v>2024</v>
      </c>
      <c r="G6" s="12">
        <v>2025</v>
      </c>
      <c r="H6" s="12">
        <v>2026</v>
      </c>
    </row>
    <row r="7" spans="1:8" ht="41.25" customHeight="1">
      <c r="A7" s="13" t="s">
        <v>0</v>
      </c>
      <c r="B7" s="14" t="s">
        <v>1</v>
      </c>
      <c r="C7" s="16">
        <f>'форма!'!C7</f>
        <v>4476.8999999999996</v>
      </c>
      <c r="D7" s="16">
        <f>'форма!'!D7</f>
        <v>4609.3999999999996</v>
      </c>
      <c r="E7" s="16">
        <f>'форма!'!E7</f>
        <v>4974.5399999999991</v>
      </c>
      <c r="F7" s="16">
        <f>'форма!'!F7</f>
        <v>5394.5399999999991</v>
      </c>
      <c r="G7" s="16">
        <f>'форма!'!G7</f>
        <v>5854.5399999999991</v>
      </c>
      <c r="H7" s="16">
        <f>'форма!'!H7</f>
        <v>6356.5399999999991</v>
      </c>
    </row>
    <row r="8" spans="1:8" ht="16.5">
      <c r="A8" s="13"/>
      <c r="B8" s="14"/>
      <c r="C8" s="16"/>
      <c r="D8" s="20">
        <f>D7/C7%</f>
        <v>102.95963724898925</v>
      </c>
      <c r="E8" s="20">
        <f>E7/D7%</f>
        <v>107.9216383911138</v>
      </c>
      <c r="F8" s="20">
        <f>F7/E7%</f>
        <v>108.44299171380671</v>
      </c>
      <c r="G8" s="20">
        <f>G7/F7%</f>
        <v>108.52714040492795</v>
      </c>
      <c r="H8" s="20">
        <f>H7/G7%</f>
        <v>108.57454215019455</v>
      </c>
    </row>
    <row r="9" spans="1:8" ht="30.75" customHeight="1">
      <c r="A9" s="13" t="s">
        <v>2</v>
      </c>
      <c r="B9" s="14" t="s">
        <v>1</v>
      </c>
      <c r="C9" s="16">
        <f>'форма!'!C8</f>
        <v>171.2</v>
      </c>
      <c r="D9" s="16">
        <f>'форма!'!D8</f>
        <v>592.9</v>
      </c>
      <c r="E9" s="16">
        <f>'форма!'!E8</f>
        <v>650</v>
      </c>
      <c r="F9" s="16">
        <f>'форма!'!F8</f>
        <v>695</v>
      </c>
      <c r="G9" s="16">
        <f>'форма!'!G8</f>
        <v>743</v>
      </c>
      <c r="H9" s="16">
        <f>'форма!'!H8</f>
        <v>803</v>
      </c>
    </row>
    <row r="10" spans="1:8" ht="16.5">
      <c r="A10" s="13"/>
      <c r="B10" s="14"/>
      <c r="C10" s="16"/>
      <c r="D10" s="20">
        <f>D9/C9%</f>
        <v>346.32009345794393</v>
      </c>
      <c r="E10" s="20">
        <f>E9/D9%</f>
        <v>109.63062911114861</v>
      </c>
      <c r="F10" s="20">
        <f>F9/E9%</f>
        <v>106.92307692307692</v>
      </c>
      <c r="G10" s="20">
        <f>G9/F9%</f>
        <v>106.90647482014388</v>
      </c>
      <c r="H10" s="20">
        <f>H9/G9%</f>
        <v>108.07537012113056</v>
      </c>
    </row>
    <row r="11" spans="1:8" ht="33" customHeight="1">
      <c r="A11" s="13" t="s">
        <v>3</v>
      </c>
      <c r="B11" s="14" t="s">
        <v>1</v>
      </c>
      <c r="C11" s="16">
        <f>'форма!'!C9</f>
        <v>38.700000000000003</v>
      </c>
      <c r="D11" s="16">
        <f>'форма!'!D9</f>
        <v>227.76</v>
      </c>
      <c r="E11" s="16">
        <f>'форма!'!E9</f>
        <v>230</v>
      </c>
      <c r="F11" s="16">
        <f>'форма!'!F9</f>
        <v>235</v>
      </c>
      <c r="G11" s="16">
        <f>'форма!'!G9</f>
        <v>241</v>
      </c>
      <c r="H11" s="16">
        <f>'форма!'!H9</f>
        <v>248</v>
      </c>
    </row>
    <row r="12" spans="1:8" ht="16.5">
      <c r="A12" s="13"/>
      <c r="B12" s="14"/>
      <c r="C12" s="16"/>
      <c r="D12" s="20">
        <f>D11/C11%</f>
        <v>588.52713178294573</v>
      </c>
      <c r="E12" s="20">
        <f>E11/D11%</f>
        <v>100.9834913944503</v>
      </c>
      <c r="F12" s="20">
        <f>F11/E11%</f>
        <v>102.17391304347827</v>
      </c>
      <c r="G12" s="20">
        <f>G11/F11%</f>
        <v>102.55319148936169</v>
      </c>
      <c r="H12" s="20">
        <f>H11/G11%</f>
        <v>102.90456431535269</v>
      </c>
    </row>
    <row r="13" spans="1:8" ht="37.5" customHeight="1">
      <c r="A13" s="13" t="s">
        <v>4</v>
      </c>
      <c r="B13" s="14" t="s">
        <v>1</v>
      </c>
      <c r="C13" s="16">
        <f>'форма!'!C10</f>
        <v>4609.3999999999996</v>
      </c>
      <c r="D13" s="16">
        <f>'форма!'!D10</f>
        <v>4974.5399999999991</v>
      </c>
      <c r="E13" s="16">
        <f>'форма!'!E10</f>
        <v>5394.5399999999991</v>
      </c>
      <c r="F13" s="16">
        <f>'форма!'!F10</f>
        <v>5854.5399999999991</v>
      </c>
      <c r="G13" s="16">
        <f>'форма!'!G10</f>
        <v>6356.5399999999991</v>
      </c>
      <c r="H13" s="16">
        <f>'форма!'!H10</f>
        <v>6911.5399999999991</v>
      </c>
    </row>
    <row r="14" spans="1:8" ht="16.5">
      <c r="A14" s="13"/>
      <c r="B14" s="14"/>
      <c r="C14" s="16"/>
      <c r="D14" s="20">
        <f>D13/C13%</f>
        <v>107.9216383911138</v>
      </c>
      <c r="E14" s="20">
        <f>E13/D13%</f>
        <v>108.44299171380671</v>
      </c>
      <c r="F14" s="20">
        <f>F13/E13%</f>
        <v>108.52714040492795</v>
      </c>
      <c r="G14" s="20">
        <f>G13/F13%</f>
        <v>108.57454215019455</v>
      </c>
      <c r="H14" s="20">
        <f>H13/G13%</f>
        <v>108.73116506778845</v>
      </c>
    </row>
    <row r="15" spans="1:8" ht="38.25" customHeight="1">
      <c r="A15" s="13" t="s">
        <v>5</v>
      </c>
      <c r="B15" s="14" t="s">
        <v>1</v>
      </c>
      <c r="C15" s="16">
        <f>'форма!'!C11</f>
        <v>4543.1499999999996</v>
      </c>
      <c r="D15" s="16">
        <f>'форма!'!D11</f>
        <v>4791.9699999999993</v>
      </c>
      <c r="E15" s="16">
        <f>'форма!'!E11</f>
        <v>5184.5399999999991</v>
      </c>
      <c r="F15" s="16">
        <f>'форма!'!F11</f>
        <v>5624.5399999999991</v>
      </c>
      <c r="G15" s="16">
        <f>'форма!'!G11</f>
        <v>6105.5399999999991</v>
      </c>
      <c r="H15" s="16">
        <f>'форма!'!H11</f>
        <v>6634.0399999999991</v>
      </c>
    </row>
    <row r="16" spans="1:8" ht="16.5">
      <c r="A16" s="13"/>
      <c r="B16" s="14"/>
      <c r="C16" s="16"/>
      <c r="D16" s="20">
        <f>D15/C15%</f>
        <v>105.47681674609025</v>
      </c>
      <c r="E16" s="20">
        <f>E15/D15%</f>
        <v>108.19224661256226</v>
      </c>
      <c r="F16" s="20">
        <f>F15/E15%</f>
        <v>108.48677028241657</v>
      </c>
      <c r="G16" s="20">
        <f>G15/F15%</f>
        <v>108.55181045916645</v>
      </c>
      <c r="H16" s="20">
        <f>H15/G15%</f>
        <v>108.65607300910321</v>
      </c>
    </row>
    <row r="17" spans="1:8" ht="33" customHeight="1">
      <c r="A17" s="13" t="s">
        <v>6</v>
      </c>
      <c r="B17" s="14" t="s">
        <v>7</v>
      </c>
      <c r="C17" s="16">
        <f>'форма!'!C12</f>
        <v>53.1</v>
      </c>
      <c r="D17" s="16">
        <f>'форма!'!D12</f>
        <v>53.42</v>
      </c>
      <c r="E17" s="16">
        <f>'форма!'!E12</f>
        <v>53.5</v>
      </c>
      <c r="F17" s="16">
        <f>'форма!'!F12</f>
        <v>53.6</v>
      </c>
      <c r="G17" s="16">
        <f>'форма!'!G12</f>
        <v>53.7</v>
      </c>
      <c r="H17" s="16">
        <f>'форма!'!H12</f>
        <v>53.8</v>
      </c>
    </row>
    <row r="18" spans="1:8" ht="29.25" customHeight="1">
      <c r="A18" s="13" t="s">
        <v>8</v>
      </c>
      <c r="B18" s="14" t="s">
        <v>1</v>
      </c>
      <c r="C18" s="16">
        <f>'форма!'!C13</f>
        <v>337.2</v>
      </c>
      <c r="D18" s="16">
        <f>'форма!'!D13</f>
        <v>302.8</v>
      </c>
      <c r="E18" s="16">
        <f>'форма!'!E13</f>
        <v>310</v>
      </c>
      <c r="F18" s="16">
        <f>'форма!'!F13</f>
        <v>315</v>
      </c>
      <c r="G18" s="16">
        <f>'форма!'!G13</f>
        <v>322</v>
      </c>
      <c r="H18" s="16">
        <f>'форма!'!H13</f>
        <v>330</v>
      </c>
    </row>
    <row r="19" spans="1:8" ht="16.5">
      <c r="A19" s="17"/>
      <c r="B19" s="18"/>
      <c r="C19" s="19"/>
      <c r="D19" s="20">
        <f>D18/C18%</f>
        <v>89.798339264531435</v>
      </c>
      <c r="E19" s="20">
        <f>E18/D18%</f>
        <v>102.3778071334214</v>
      </c>
      <c r="F19" s="20">
        <f>F18/E18%</f>
        <v>101.61290322580645</v>
      </c>
      <c r="G19" s="20">
        <f>G18/F18%</f>
        <v>102.22222222222223</v>
      </c>
      <c r="H19" s="20">
        <f>H18/G18%</f>
        <v>102.48447204968943</v>
      </c>
    </row>
    <row r="20" spans="1:8" ht="16.5">
      <c r="A20" s="3"/>
      <c r="B20" s="4"/>
      <c r="C20" s="5"/>
      <c r="D20" s="5"/>
      <c r="E20" s="5"/>
      <c r="F20" s="5"/>
      <c r="G20" s="5"/>
      <c r="H20" s="5"/>
    </row>
    <row r="21" spans="1:8" ht="15.75">
      <c r="A21" s="6"/>
      <c r="B21" s="4"/>
      <c r="C21" s="21">
        <f t="shared" ref="C21:H21" si="0">C7+C9-C11-C13</f>
        <v>0</v>
      </c>
      <c r="D21" s="21">
        <f t="shared" si="0"/>
        <v>0</v>
      </c>
      <c r="E21" s="21">
        <f t="shared" si="0"/>
        <v>0</v>
      </c>
      <c r="F21" s="21">
        <f t="shared" si="0"/>
        <v>0</v>
      </c>
      <c r="G21" s="21">
        <f t="shared" si="0"/>
        <v>0</v>
      </c>
      <c r="H21" s="21">
        <f t="shared" si="0"/>
        <v>0</v>
      </c>
    </row>
    <row r="22" spans="1:8" ht="15.75">
      <c r="A22" s="6"/>
      <c r="B22" s="4"/>
      <c r="C22" s="21">
        <f t="shared" ref="C22:H22" si="1">(C7+C13)/2-C15</f>
        <v>0</v>
      </c>
      <c r="D22" s="21">
        <f t="shared" si="1"/>
        <v>0</v>
      </c>
      <c r="E22" s="21">
        <f t="shared" si="1"/>
        <v>0</v>
      </c>
      <c r="F22" s="21">
        <f t="shared" si="1"/>
        <v>0</v>
      </c>
      <c r="G22" s="21">
        <f t="shared" si="1"/>
        <v>0</v>
      </c>
      <c r="H22" s="21">
        <f t="shared" si="1"/>
        <v>0</v>
      </c>
    </row>
    <row r="25" spans="1:8">
      <c r="A25" s="33"/>
    </row>
  </sheetData>
  <mergeCells count="4">
    <mergeCell ref="A1:H1"/>
    <mergeCell ref="A2:H2"/>
    <mergeCell ref="A3:H3"/>
    <mergeCell ref="F5:H5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форма!</vt:lpstr>
      <vt:lpstr>динамика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Болдырева Ж.М.</dc:creator>
  <cp:lastModifiedBy>scherbakovaGV</cp:lastModifiedBy>
  <cp:lastPrinted>2023-11-27T08:26:11Z</cp:lastPrinted>
  <dcterms:created xsi:type="dcterms:W3CDTF">2009-06-24T11:51:37Z</dcterms:created>
  <dcterms:modified xsi:type="dcterms:W3CDTF">2023-11-27T08:26:50Z</dcterms:modified>
</cp:coreProperties>
</file>