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ля окончательной отправки" sheetId="16" r:id="rId1"/>
  </sheets>
  <definedNames>
    <definedName name="_xlnm.Print_Area" localSheetId="0">'Для окончательной отправки'!$A$1:$AC$61</definedName>
  </definedNames>
  <calcPr calcId="125725"/>
</workbook>
</file>

<file path=xl/calcChain.xml><?xml version="1.0" encoding="utf-8"?>
<calcChain xmlns="http://schemas.openxmlformats.org/spreadsheetml/2006/main">
  <c r="W54" i="16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C53"/>
  <c r="B60"/>
  <c r="AB30"/>
  <c r="AB29"/>
  <c r="R43"/>
  <c r="L43"/>
  <c r="X43"/>
  <c r="F43"/>
  <c r="AB18"/>
  <c r="AB17"/>
  <c r="AB16"/>
  <c r="AB15"/>
  <c r="AA13"/>
  <c r="AA54" s="1"/>
  <c r="Z13"/>
  <c r="Z54" s="1"/>
  <c r="W13"/>
  <c r="V13"/>
  <c r="V54" s="1"/>
  <c r="U13"/>
  <c r="U54" s="1"/>
  <c r="T13"/>
  <c r="T54" s="1"/>
  <c r="Q13"/>
  <c r="Q54" s="1"/>
  <c r="P13"/>
  <c r="P54" s="1"/>
  <c r="O13"/>
  <c r="O54" s="1"/>
  <c r="N13"/>
  <c r="N54" s="1"/>
  <c r="K13"/>
  <c r="K54" s="1"/>
  <c r="J13"/>
  <c r="J54" s="1"/>
  <c r="J52" s="1"/>
  <c r="I13"/>
  <c r="I54" s="1"/>
  <c r="H13"/>
  <c r="H54" s="1"/>
  <c r="E13"/>
  <c r="E54" s="1"/>
  <c r="AB14"/>
  <c r="C13"/>
  <c r="C54" s="1"/>
  <c r="Y13"/>
  <c r="Y54" s="1"/>
  <c r="X13"/>
  <c r="X54" s="1"/>
  <c r="S13"/>
  <c r="S46" s="1"/>
  <c r="R13"/>
  <c r="R54" s="1"/>
  <c r="M13"/>
  <c r="M54" s="1"/>
  <c r="L13"/>
  <c r="L54" s="1"/>
  <c r="G13"/>
  <c r="G54" s="1"/>
  <c r="F13"/>
  <c r="F54" s="1"/>
  <c r="B13"/>
  <c r="AB9"/>
  <c r="AB8"/>
  <c r="AA7"/>
  <c r="AA55" s="1"/>
  <c r="Z7"/>
  <c r="Z55" s="1"/>
  <c r="Y7"/>
  <c r="Y55" s="1"/>
  <c r="X7"/>
  <c r="X55" s="1"/>
  <c r="W7"/>
  <c r="W45" s="1"/>
  <c r="V7"/>
  <c r="V45" s="1"/>
  <c r="U7"/>
  <c r="U55" s="1"/>
  <c r="T7"/>
  <c r="T55" s="1"/>
  <c r="S7"/>
  <c r="S45" s="1"/>
  <c r="R7"/>
  <c r="R55" s="1"/>
  <c r="Q7"/>
  <c r="Q45" s="1"/>
  <c r="P7"/>
  <c r="P45" s="1"/>
  <c r="O7"/>
  <c r="O55" s="1"/>
  <c r="N7"/>
  <c r="N55" s="1"/>
  <c r="M7"/>
  <c r="M55" s="1"/>
  <c r="L7"/>
  <c r="L55" s="1"/>
  <c r="K7"/>
  <c r="K45" s="1"/>
  <c r="J7"/>
  <c r="J45" s="1"/>
  <c r="I7"/>
  <c r="I55" s="1"/>
  <c r="H7"/>
  <c r="H55" s="1"/>
  <c r="G7"/>
  <c r="G55" s="1"/>
  <c r="F7"/>
  <c r="F55" s="1"/>
  <c r="E7"/>
  <c r="E45" s="1"/>
  <c r="D7"/>
  <c r="D45" s="1"/>
  <c r="C7"/>
  <c r="C55" s="1"/>
  <c r="N52" l="1"/>
  <c r="T52"/>
  <c r="C52"/>
  <c r="H52"/>
  <c r="P52"/>
  <c r="Z52"/>
  <c r="K52"/>
  <c r="L52"/>
  <c r="L56" s="1"/>
  <c r="I52"/>
  <c r="W52"/>
  <c r="Q52"/>
  <c r="E52"/>
  <c r="O52"/>
  <c r="R52"/>
  <c r="V52"/>
  <c r="S52"/>
  <c r="M52"/>
  <c r="U52"/>
  <c r="S54"/>
  <c r="AA52"/>
  <c r="X52"/>
  <c r="F52"/>
  <c r="F56" s="1"/>
  <c r="Y52"/>
  <c r="Y56" s="1"/>
  <c r="G52"/>
  <c r="M45"/>
  <c r="S55"/>
  <c r="S56" s="1"/>
  <c r="G45"/>
  <c r="Y45"/>
  <c r="M56"/>
  <c r="T45"/>
  <c r="AB7"/>
  <c r="H45"/>
  <c r="C43"/>
  <c r="O43"/>
  <c r="AB31"/>
  <c r="H43"/>
  <c r="Z43"/>
  <c r="I45"/>
  <c r="U45"/>
  <c r="J55"/>
  <c r="AB25"/>
  <c r="D55"/>
  <c r="V55"/>
  <c r="C45"/>
  <c r="O45"/>
  <c r="AA45"/>
  <c r="AB24"/>
  <c r="AB35"/>
  <c r="AB39"/>
  <c r="N45"/>
  <c r="N44" s="1"/>
  <c r="Z45"/>
  <c r="P55"/>
  <c r="S44"/>
  <c r="H46"/>
  <c r="N46"/>
  <c r="Z46"/>
  <c r="E43"/>
  <c r="K43"/>
  <c r="W43"/>
  <c r="E46"/>
  <c r="E44" s="1"/>
  <c r="K46"/>
  <c r="K44" s="1"/>
  <c r="Q46"/>
  <c r="Q44" s="1"/>
  <c r="W46"/>
  <c r="W44" s="1"/>
  <c r="M60"/>
  <c r="D43"/>
  <c r="J43"/>
  <c r="P43"/>
  <c r="V43"/>
  <c r="J46"/>
  <c r="J44" s="1"/>
  <c r="P46"/>
  <c r="P44" s="1"/>
  <c r="V46"/>
  <c r="V44" s="1"/>
  <c r="I43"/>
  <c r="U43"/>
  <c r="AA43"/>
  <c r="C46"/>
  <c r="I46"/>
  <c r="O46"/>
  <c r="U46"/>
  <c r="AA46"/>
  <c r="N43"/>
  <c r="T43"/>
  <c r="G56"/>
  <c r="T46"/>
  <c r="D13"/>
  <c r="X45"/>
  <c r="E55"/>
  <c r="K55"/>
  <c r="Q55"/>
  <c r="W55"/>
  <c r="R56"/>
  <c r="X56"/>
  <c r="G43"/>
  <c r="M43"/>
  <c r="S43"/>
  <c r="Y43"/>
  <c r="G46"/>
  <c r="Y46"/>
  <c r="AB23"/>
  <c r="F46"/>
  <c r="L46"/>
  <c r="R46"/>
  <c r="X46"/>
  <c r="M46"/>
  <c r="F45"/>
  <c r="F44" s="1"/>
  <c r="F47" s="1"/>
  <c r="L45"/>
  <c r="L44" s="1"/>
  <c r="L47" s="1"/>
  <c r="R45"/>
  <c r="R44" s="1"/>
  <c r="M44" l="1"/>
  <c r="AB13"/>
  <c r="D54"/>
  <c r="D52" s="1"/>
  <c r="D56" s="1"/>
  <c r="AA44"/>
  <c r="AA47" s="1"/>
  <c r="U44"/>
  <c r="U47" s="1"/>
  <c r="H44"/>
  <c r="H47" s="1"/>
  <c r="Z44"/>
  <c r="Z47" s="1"/>
  <c r="G44"/>
  <c r="G47" s="1"/>
  <c r="I44"/>
  <c r="I47" s="1"/>
  <c r="K56"/>
  <c r="Y44"/>
  <c r="Y47" s="1"/>
  <c r="T44"/>
  <c r="T47" s="1"/>
  <c r="O44"/>
  <c r="O47" s="1"/>
  <c r="AB22"/>
  <c r="W56"/>
  <c r="W60" s="1"/>
  <c r="E56"/>
  <c r="E60" s="1"/>
  <c r="H56"/>
  <c r="H60" s="1"/>
  <c r="AB55"/>
  <c r="Q43"/>
  <c r="AB43" s="1"/>
  <c r="C44"/>
  <c r="C47" s="1"/>
  <c r="Z56"/>
  <c r="Z60" s="1"/>
  <c r="AA56"/>
  <c r="AA60" s="1"/>
  <c r="I56"/>
  <c r="I60" s="1"/>
  <c r="Q56"/>
  <c r="S60"/>
  <c r="L60"/>
  <c r="R60"/>
  <c r="J47"/>
  <c r="K47"/>
  <c r="X60"/>
  <c r="N47"/>
  <c r="C48"/>
  <c r="P47"/>
  <c r="M47"/>
  <c r="D46"/>
  <c r="D44" s="1"/>
  <c r="G60"/>
  <c r="S47"/>
  <c r="F60"/>
  <c r="Y60"/>
  <c r="V47"/>
  <c r="W47"/>
  <c r="E47"/>
  <c r="AB45"/>
  <c r="V56"/>
  <c r="N56"/>
  <c r="O56"/>
  <c r="J56"/>
  <c r="T56"/>
  <c r="U56"/>
  <c r="P56"/>
  <c r="R47"/>
  <c r="X44"/>
  <c r="AB46" l="1"/>
  <c r="C49"/>
  <c r="D49" s="1"/>
  <c r="E49" s="1"/>
  <c r="F49" s="1"/>
  <c r="G49" s="1"/>
  <c r="H49" s="1"/>
  <c r="I49" s="1"/>
  <c r="J49" s="1"/>
  <c r="K49" s="1"/>
  <c r="L49" s="1"/>
  <c r="M49" s="1"/>
  <c r="N49" s="1"/>
  <c r="O49" s="1"/>
  <c r="P49" s="1"/>
  <c r="Q49" s="1"/>
  <c r="R49" s="1"/>
  <c r="S49" s="1"/>
  <c r="T49" s="1"/>
  <c r="U49" s="1"/>
  <c r="V49" s="1"/>
  <c r="W49" s="1"/>
  <c r="X49" s="1"/>
  <c r="Y49" s="1"/>
  <c r="Z49" s="1"/>
  <c r="AA49" s="1"/>
  <c r="Q47"/>
  <c r="AB44"/>
  <c r="D60"/>
  <c r="AB52"/>
  <c r="AB56" s="1"/>
  <c r="C56"/>
  <c r="X47"/>
  <c r="T60"/>
  <c r="U60"/>
  <c r="K60"/>
  <c r="V60"/>
  <c r="P60"/>
  <c r="Q60"/>
  <c r="N60"/>
  <c r="D47"/>
  <c r="D48"/>
  <c r="O60"/>
  <c r="J60"/>
  <c r="AB47" l="1"/>
  <c r="C57"/>
  <c r="D57" s="1"/>
  <c r="E57" s="1"/>
  <c r="F57" s="1"/>
  <c r="G57" s="1"/>
  <c r="H57" s="1"/>
  <c r="I57" s="1"/>
  <c r="J57" s="1"/>
  <c r="K57" s="1"/>
  <c r="L57" s="1"/>
  <c r="M57" s="1"/>
  <c r="N57" s="1"/>
  <c r="O57" s="1"/>
  <c r="P57" s="1"/>
  <c r="Q57" s="1"/>
  <c r="R57" s="1"/>
  <c r="S57" s="1"/>
  <c r="T57" s="1"/>
  <c r="U57" s="1"/>
  <c r="V57" s="1"/>
  <c r="W57" s="1"/>
  <c r="X57" s="1"/>
  <c r="Y57" s="1"/>
  <c r="Z57" s="1"/>
  <c r="AA57" s="1"/>
  <c r="C60"/>
  <c r="E48"/>
  <c r="AB60" l="1"/>
  <c r="C61"/>
  <c r="D61" s="1"/>
  <c r="E61" s="1"/>
  <c r="F61" s="1"/>
  <c r="G61" s="1"/>
  <c r="H61" s="1"/>
  <c r="I61" s="1"/>
  <c r="J61" s="1"/>
  <c r="K61" s="1"/>
  <c r="L61" s="1"/>
  <c r="M61" s="1"/>
  <c r="N61" s="1"/>
  <c r="O61" s="1"/>
  <c r="P61" s="1"/>
  <c r="Q61" s="1"/>
  <c r="R61" s="1"/>
  <c r="S61" s="1"/>
  <c r="T61" s="1"/>
  <c r="U61" s="1"/>
  <c r="V61" s="1"/>
  <c r="W61" s="1"/>
  <c r="X61" s="1"/>
  <c r="Y61" s="1"/>
  <c r="Z61" s="1"/>
  <c r="AA61" s="1"/>
  <c r="F48"/>
  <c r="G48" l="1"/>
  <c r="H48" l="1"/>
  <c r="I48" l="1"/>
  <c r="J48" l="1"/>
  <c r="K48" l="1"/>
  <c r="L48" l="1"/>
  <c r="M48" l="1"/>
  <c r="N48" l="1"/>
  <c r="O48" l="1"/>
  <c r="P48" l="1"/>
  <c r="Q48" l="1"/>
  <c r="R48" l="1"/>
  <c r="S48" l="1"/>
  <c r="T48" l="1"/>
  <c r="U48" l="1"/>
  <c r="V48" l="1"/>
  <c r="W48" l="1"/>
  <c r="X48" l="1"/>
  <c r="Y48" l="1"/>
  <c r="Z48" l="1"/>
  <c r="AA48" l="1"/>
</calcChain>
</file>

<file path=xl/sharedStrings.xml><?xml version="1.0" encoding="utf-8"?>
<sst xmlns="http://schemas.openxmlformats.org/spreadsheetml/2006/main" count="265" uniqueCount="72">
  <si>
    <t>Итого</t>
  </si>
  <si>
    <t>Посещение</t>
  </si>
  <si>
    <t>Доходы</t>
  </si>
  <si>
    <t>2. Расходы по оплате аренды</t>
  </si>
  <si>
    <t xml:space="preserve">3. Расходы на оплату </t>
  </si>
  <si>
    <t>Разница</t>
  </si>
  <si>
    <t>Расходы (нарастающим)</t>
  </si>
  <si>
    <t>Доходы (нарастающим)</t>
  </si>
  <si>
    <t>Налоги</t>
  </si>
  <si>
    <t>Период, год</t>
  </si>
  <si>
    <t>Прокат</t>
  </si>
  <si>
    <t>Аренда</t>
  </si>
  <si>
    <t>Вид услуги</t>
  </si>
  <si>
    <t>Расходы, в т.ч.:</t>
  </si>
  <si>
    <t>инвестиционные</t>
  </si>
  <si>
    <t>Расходы на реконструкцию (с учетом ПСД)</t>
  </si>
  <si>
    <t>Инвестиции в основные средства</t>
  </si>
  <si>
    <t xml:space="preserve">Операционные расходы </t>
  </si>
  <si>
    <t xml:space="preserve">1.Коммунальные платежи и эксплутационные расходы </t>
  </si>
  <si>
    <t xml:space="preserve">5. Иные расходы </t>
  </si>
  <si>
    <t>Всего:</t>
  </si>
  <si>
    <t>1. Прокат</t>
  </si>
  <si>
    <t>2.Сдача в аренду</t>
  </si>
  <si>
    <t>Эксплут и тех обслуживание</t>
  </si>
  <si>
    <t xml:space="preserve">Эксплуатация и техническое обслуживание объекта </t>
  </si>
  <si>
    <t>Года реализации проекта</t>
  </si>
  <si>
    <t xml:space="preserve">Чистый денежный поток по операционной деятельности </t>
  </si>
  <si>
    <t>Инвестиции</t>
  </si>
  <si>
    <t xml:space="preserve">Чистый денежный поток по операционной и инвестиционной деятельности </t>
  </si>
  <si>
    <t>Чистый денежный поток нарастающим итогом</t>
  </si>
  <si>
    <t>1+ ставка дисконтирования (с учетом доходности ОФЗ)</t>
  </si>
  <si>
    <t>Коэф. дисконтир-я</t>
  </si>
  <si>
    <t xml:space="preserve">Дисконтированный чистый денежный поток </t>
  </si>
  <si>
    <t>(ЧДД или NPV)</t>
  </si>
  <si>
    <t>Дисконтированный чистый денежный поток нарастающим итогом</t>
  </si>
  <si>
    <t>Поступления денежных средств по операционной деятельности</t>
  </si>
  <si>
    <t>3. Посещение кафе</t>
  </si>
  <si>
    <t>Оценка эффективности</t>
  </si>
  <si>
    <t>4. Налоги</t>
  </si>
  <si>
    <t>1 год</t>
  </si>
  <si>
    <t>2 год</t>
  </si>
  <si>
    <t>3 год</t>
  </si>
  <si>
    <t>4 год</t>
  </si>
  <si>
    <t>5 год</t>
  </si>
  <si>
    <t>6 год</t>
  </si>
  <si>
    <t>7 год</t>
  </si>
  <si>
    <t>8 год</t>
  </si>
  <si>
    <t>9 год</t>
  </si>
  <si>
    <t>10 год</t>
  </si>
  <si>
    <t>11 год</t>
  </si>
  <si>
    <t>12 год</t>
  </si>
  <si>
    <t>13 год</t>
  </si>
  <si>
    <t>14 год</t>
  </si>
  <si>
    <t>15 год</t>
  </si>
  <si>
    <t>16 год</t>
  </si>
  <si>
    <t>17 год</t>
  </si>
  <si>
    <t>18 год</t>
  </si>
  <si>
    <t>19 год</t>
  </si>
  <si>
    <t>20 год</t>
  </si>
  <si>
    <t>21 год</t>
  </si>
  <si>
    <t>22 год</t>
  </si>
  <si>
    <t>23 год</t>
  </si>
  <si>
    <t>24 год</t>
  </si>
  <si>
    <t>25 год</t>
  </si>
  <si>
    <t>0 год</t>
  </si>
  <si>
    <t>отчисления денежных среств по операционной деятельности</t>
  </si>
  <si>
    <t>Отчисления денежных среств по операционной деятельности:</t>
  </si>
  <si>
    <t xml:space="preserve">Приложение № 1.2. </t>
  </si>
  <si>
    <t>Инвестиционные расходы</t>
  </si>
  <si>
    <t>Объем поступления денежных средств</t>
  </si>
  <si>
    <t>Налоговые поступления</t>
  </si>
  <si>
    <t>Финансовая модель проекта   ( с учетом риска низкой посещаемости)      
 (с учетом риска низкой посещаемости)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</si>
</sst>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0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2" fontId="0" fillId="2" borderId="1" xfId="0" applyNumberFormat="1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1"/>
  <sheetViews>
    <sheetView tabSelected="1" zoomScaleNormal="100" workbookViewId="0">
      <selection activeCell="M12" sqref="M12"/>
    </sheetView>
  </sheetViews>
  <sheetFormatPr defaultRowHeight="15"/>
  <cols>
    <col min="1" max="1" width="17.85546875" customWidth="1"/>
    <col min="2" max="2" width="7.28515625" customWidth="1"/>
    <col min="3" max="3" width="7.140625" customWidth="1"/>
    <col min="4" max="4" width="8" customWidth="1"/>
    <col min="5" max="5" width="6.7109375" customWidth="1"/>
    <col min="6" max="6" width="7" customWidth="1"/>
    <col min="7" max="7" width="6.7109375" customWidth="1"/>
    <col min="8" max="8" width="7.5703125" customWidth="1"/>
    <col min="9" max="10" width="6.7109375" customWidth="1"/>
    <col min="11" max="11" width="8.5703125" customWidth="1"/>
    <col min="12" max="12" width="8" customWidth="1"/>
    <col min="13" max="13" width="7.85546875" customWidth="1"/>
    <col min="14" max="14" width="7.7109375" customWidth="1"/>
    <col min="15" max="15" width="8" customWidth="1"/>
    <col min="16" max="16" width="7.7109375" customWidth="1"/>
    <col min="17" max="19" width="8.42578125" customWidth="1"/>
    <col min="20" max="20" width="7.7109375" customWidth="1"/>
    <col min="21" max="21" width="8.5703125" customWidth="1"/>
    <col min="22" max="22" width="7.7109375" customWidth="1"/>
    <col min="23" max="23" width="7.5703125" customWidth="1"/>
    <col min="24" max="24" width="8.140625" customWidth="1"/>
    <col min="25" max="27" width="7.5703125" customWidth="1"/>
    <col min="28" max="28" width="8.140625" customWidth="1"/>
  </cols>
  <sheetData>
    <row r="1" spans="1:28">
      <c r="Y1" s="10" t="s">
        <v>67</v>
      </c>
      <c r="Z1" s="10"/>
      <c r="AA1" s="10"/>
      <c r="AB1" s="10"/>
    </row>
    <row r="2" spans="1:28">
      <c r="Y2" s="8"/>
      <c r="Z2" s="8"/>
      <c r="AA2" s="8"/>
      <c r="AB2" s="8"/>
    </row>
    <row r="3" spans="1:28">
      <c r="B3" s="11" t="s">
        <v>71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</row>
    <row r="4" spans="1:28">
      <c r="Y4" s="8"/>
      <c r="Z4" s="8"/>
      <c r="AA4" s="8"/>
      <c r="AB4" s="8"/>
    </row>
    <row r="5" spans="1:28">
      <c r="A5" s="13" t="s">
        <v>68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:28">
      <c r="A6" s="1" t="s">
        <v>9</v>
      </c>
      <c r="B6" s="1" t="s">
        <v>64</v>
      </c>
      <c r="C6" s="1" t="s">
        <v>39</v>
      </c>
      <c r="D6" s="1" t="s">
        <v>40</v>
      </c>
      <c r="E6" s="1" t="s">
        <v>41</v>
      </c>
      <c r="F6" s="1" t="s">
        <v>42</v>
      </c>
      <c r="G6" s="1" t="s">
        <v>43</v>
      </c>
      <c r="H6" s="1" t="s">
        <v>44</v>
      </c>
      <c r="I6" s="1" t="s">
        <v>45</v>
      </c>
      <c r="J6" s="1" t="s">
        <v>46</v>
      </c>
      <c r="K6" s="1" t="s">
        <v>47</v>
      </c>
      <c r="L6" s="1" t="s">
        <v>48</v>
      </c>
      <c r="M6" s="1" t="s">
        <v>49</v>
      </c>
      <c r="N6" s="1" t="s">
        <v>50</v>
      </c>
      <c r="O6" s="1" t="s">
        <v>51</v>
      </c>
      <c r="P6" s="1" t="s">
        <v>52</v>
      </c>
      <c r="Q6" s="1" t="s">
        <v>53</v>
      </c>
      <c r="R6" s="1" t="s">
        <v>54</v>
      </c>
      <c r="S6" s="1" t="s">
        <v>55</v>
      </c>
      <c r="T6" s="1" t="s">
        <v>56</v>
      </c>
      <c r="U6" s="1" t="s">
        <v>57</v>
      </c>
      <c r="V6" s="1" t="s">
        <v>58</v>
      </c>
      <c r="W6" s="1" t="s">
        <v>59</v>
      </c>
      <c r="X6" s="1" t="s">
        <v>60</v>
      </c>
      <c r="Y6" s="1" t="s">
        <v>61</v>
      </c>
      <c r="Z6" s="1" t="s">
        <v>62</v>
      </c>
      <c r="AA6" s="1" t="s">
        <v>63</v>
      </c>
      <c r="AB6" s="1" t="s">
        <v>0</v>
      </c>
    </row>
    <row r="7" spans="1:28">
      <c r="A7" s="1" t="s">
        <v>0</v>
      </c>
      <c r="B7" s="1"/>
      <c r="C7" s="1">
        <f>C8+C9</f>
        <v>11.15</v>
      </c>
      <c r="D7" s="1">
        <f t="shared" ref="D7:AA7" si="0">D8+D9</f>
        <v>9.370000000000001</v>
      </c>
      <c r="E7" s="1">
        <f t="shared" si="0"/>
        <v>0</v>
      </c>
      <c r="F7" s="1">
        <f t="shared" si="0"/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1">
        <f t="shared" si="0"/>
        <v>0</v>
      </c>
      <c r="M7" s="1">
        <f t="shared" si="0"/>
        <v>0</v>
      </c>
      <c r="N7" s="1">
        <f t="shared" si="0"/>
        <v>0</v>
      </c>
      <c r="O7" s="1">
        <f t="shared" si="0"/>
        <v>0</v>
      </c>
      <c r="P7" s="1">
        <f t="shared" si="0"/>
        <v>0</v>
      </c>
      <c r="Q7" s="1">
        <f t="shared" si="0"/>
        <v>0</v>
      </c>
      <c r="R7" s="1">
        <f t="shared" si="0"/>
        <v>0</v>
      </c>
      <c r="S7" s="1">
        <f t="shared" si="0"/>
        <v>0</v>
      </c>
      <c r="T7" s="1">
        <f t="shared" si="0"/>
        <v>0</v>
      </c>
      <c r="U7" s="1">
        <f t="shared" si="0"/>
        <v>0</v>
      </c>
      <c r="V7" s="1">
        <f t="shared" si="0"/>
        <v>0</v>
      </c>
      <c r="W7" s="1">
        <f t="shared" si="0"/>
        <v>0</v>
      </c>
      <c r="X7" s="1">
        <f t="shared" si="0"/>
        <v>0</v>
      </c>
      <c r="Y7" s="1">
        <f t="shared" si="0"/>
        <v>0</v>
      </c>
      <c r="Z7" s="1">
        <f t="shared" si="0"/>
        <v>0</v>
      </c>
      <c r="AA7" s="1">
        <f t="shared" si="0"/>
        <v>0</v>
      </c>
      <c r="AB7" s="1">
        <f>AB8+AB9</f>
        <v>20.52</v>
      </c>
    </row>
    <row r="8" spans="1:28" ht="49.5" customHeight="1">
      <c r="A8" s="5" t="s">
        <v>15</v>
      </c>
      <c r="B8" s="1"/>
      <c r="C8" s="1">
        <v>9</v>
      </c>
      <c r="D8" s="1">
        <v>8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f>SUM(C8:AA8)</f>
        <v>17</v>
      </c>
    </row>
    <row r="9" spans="1:28" ht="48.75" customHeight="1">
      <c r="A9" s="5" t="s">
        <v>16</v>
      </c>
      <c r="B9" s="1"/>
      <c r="C9" s="1">
        <v>2.15</v>
      </c>
      <c r="D9" s="1">
        <v>1.37</v>
      </c>
      <c r="E9" s="1">
        <v>0</v>
      </c>
      <c r="F9" s="1">
        <v>0</v>
      </c>
      <c r="G9" s="1"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>
        <f>SUM(C9:AA9)</f>
        <v>3.52</v>
      </c>
    </row>
    <row r="11" spans="1:28">
      <c r="A11" s="14" t="s">
        <v>17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</row>
    <row r="12" spans="1:28">
      <c r="A12" s="1" t="s">
        <v>9</v>
      </c>
      <c r="B12" s="1" t="s">
        <v>64</v>
      </c>
      <c r="C12" s="1" t="s">
        <v>39</v>
      </c>
      <c r="D12" s="1" t="s">
        <v>40</v>
      </c>
      <c r="E12" s="1" t="s">
        <v>41</v>
      </c>
      <c r="F12" s="1" t="s">
        <v>42</v>
      </c>
      <c r="G12" s="1" t="s">
        <v>43</v>
      </c>
      <c r="H12" s="1" t="s">
        <v>44</v>
      </c>
      <c r="I12" s="1" t="s">
        <v>45</v>
      </c>
      <c r="J12" s="1" t="s">
        <v>46</v>
      </c>
      <c r="K12" s="1" t="s">
        <v>47</v>
      </c>
      <c r="L12" s="1" t="s">
        <v>48</v>
      </c>
      <c r="M12" s="1" t="s">
        <v>49</v>
      </c>
      <c r="N12" s="1" t="s">
        <v>50</v>
      </c>
      <c r="O12" s="1" t="s">
        <v>51</v>
      </c>
      <c r="P12" s="1" t="s">
        <v>52</v>
      </c>
      <c r="Q12" s="1" t="s">
        <v>53</v>
      </c>
      <c r="R12" s="1" t="s">
        <v>54</v>
      </c>
      <c r="S12" s="1" t="s">
        <v>55</v>
      </c>
      <c r="T12" s="1" t="s">
        <v>56</v>
      </c>
      <c r="U12" s="1" t="s">
        <v>57</v>
      </c>
      <c r="V12" s="1" t="s">
        <v>58</v>
      </c>
      <c r="W12" s="1" t="s">
        <v>59</v>
      </c>
      <c r="X12" s="1" t="s">
        <v>60</v>
      </c>
      <c r="Y12" s="1" t="s">
        <v>61</v>
      </c>
      <c r="Z12" s="1" t="s">
        <v>62</v>
      </c>
      <c r="AA12" s="1" t="s">
        <v>63</v>
      </c>
      <c r="AB12" s="1" t="s">
        <v>0</v>
      </c>
    </row>
    <row r="13" spans="1:28">
      <c r="A13" s="1" t="s">
        <v>20</v>
      </c>
      <c r="B13" s="1">
        <f>B14+B15+B16+B17+B18</f>
        <v>0</v>
      </c>
      <c r="C13" s="3">
        <f>C14+C15+C16+C17+C18</f>
        <v>2.2999999999999998</v>
      </c>
      <c r="D13" s="3">
        <f t="shared" ref="D13:AA13" si="1">D14+D15+D16+D17+D18</f>
        <v>5.48</v>
      </c>
      <c r="E13" s="3">
        <f t="shared" si="1"/>
        <v>5.8999999999999995</v>
      </c>
      <c r="F13" s="3">
        <f t="shared" si="1"/>
        <v>6.1400000000000006</v>
      </c>
      <c r="G13" s="3">
        <f t="shared" si="1"/>
        <v>6.37</v>
      </c>
      <c r="H13" s="3">
        <f t="shared" si="1"/>
        <v>6.5047500000000005</v>
      </c>
      <c r="I13" s="3">
        <f t="shared" si="1"/>
        <v>6.6427652500000001</v>
      </c>
      <c r="J13" s="3">
        <f t="shared" si="1"/>
        <v>6.7813500604999994</v>
      </c>
      <c r="K13" s="3">
        <f t="shared" si="1"/>
        <v>6.9076406194559992</v>
      </c>
      <c r="L13" s="3">
        <f t="shared" si="1"/>
        <v>7.0316880287404944</v>
      </c>
      <c r="M13" s="3">
        <f t="shared" si="1"/>
        <v>7.1582614607142512</v>
      </c>
      <c r="N13" s="3">
        <f t="shared" si="1"/>
        <v>7.2874125093068773</v>
      </c>
      <c r="O13" s="3">
        <f t="shared" si="1"/>
        <v>7.4187206664795911</v>
      </c>
      <c r="P13" s="3">
        <f t="shared" si="1"/>
        <v>7.552690583799091</v>
      </c>
      <c r="Q13" s="3">
        <f t="shared" si="1"/>
        <v>7.6888811342301464</v>
      </c>
      <c r="R13" s="3">
        <f t="shared" si="1"/>
        <v>7.8278203575338221</v>
      </c>
      <c r="S13" s="3">
        <f t="shared" si="1"/>
        <v>7.9695637710544158</v>
      </c>
      <c r="T13" s="3">
        <f t="shared" si="1"/>
        <v>8.0956216577271043</v>
      </c>
      <c r="U13" s="3">
        <f t="shared" si="1"/>
        <v>8.2239448076241182</v>
      </c>
      <c r="V13" s="3">
        <f t="shared" si="1"/>
        <v>8.3545747738250657</v>
      </c>
      <c r="W13" s="3">
        <f t="shared" si="1"/>
        <v>8.5058320987847615</v>
      </c>
      <c r="X13" s="3">
        <f t="shared" si="1"/>
        <v>8.6601180526627992</v>
      </c>
      <c r="Y13" s="3">
        <f t="shared" si="1"/>
        <v>8.8174932811683462</v>
      </c>
      <c r="Z13" s="3">
        <f t="shared" si="1"/>
        <v>8.9780196444605025</v>
      </c>
      <c r="AA13" s="3">
        <f t="shared" si="1"/>
        <v>9.1417602414695445</v>
      </c>
      <c r="AB13" s="3">
        <f>SUM(C13:AA13)</f>
        <v>181.7389089995369</v>
      </c>
    </row>
    <row r="14" spans="1:28" ht="64.5" customHeight="1">
      <c r="A14" s="5" t="s">
        <v>18</v>
      </c>
      <c r="B14" s="1"/>
      <c r="C14" s="3">
        <v>0.23</v>
      </c>
      <c r="D14" s="3">
        <v>0.26</v>
      </c>
      <c r="E14" s="3">
        <v>0.3</v>
      </c>
      <c r="F14" s="3">
        <v>0.38</v>
      </c>
      <c r="G14" s="3">
        <v>0.4</v>
      </c>
      <c r="H14" s="3">
        <v>0.41</v>
      </c>
      <c r="I14" s="3">
        <v>0.42025000000000001</v>
      </c>
      <c r="J14" s="3">
        <v>0.43033600000000005</v>
      </c>
      <c r="K14" s="3">
        <v>0.44066406400000008</v>
      </c>
      <c r="L14" s="3">
        <v>0.45124000153600008</v>
      </c>
      <c r="M14" s="3">
        <v>0.46206976157286406</v>
      </c>
      <c r="N14" s="3">
        <v>0.47315943585061288</v>
      </c>
      <c r="O14" s="3">
        <v>0.48404210287517691</v>
      </c>
      <c r="P14" s="3">
        <v>0.495175071241306</v>
      </c>
      <c r="Q14" s="3">
        <v>0.50606892280861471</v>
      </c>
      <c r="R14" s="3">
        <v>0.51720243911040431</v>
      </c>
      <c r="S14" s="3">
        <v>0.5285808927708332</v>
      </c>
      <c r="T14" s="3">
        <v>0.53968109151902066</v>
      </c>
      <c r="U14" s="3">
        <v>0.55101439444092015</v>
      </c>
      <c r="V14" s="3">
        <v>0.56258569672417946</v>
      </c>
      <c r="W14" s="3">
        <v>0.57383741065866312</v>
      </c>
      <c r="X14" s="3">
        <v>0.58531415887183624</v>
      </c>
      <c r="Y14" s="3">
        <v>0.59702044204927307</v>
      </c>
      <c r="Z14" s="3">
        <v>0.60896085089025853</v>
      </c>
      <c r="AA14" s="3">
        <v>0.62114006790806364</v>
      </c>
      <c r="AB14" s="3">
        <f>SUM(C14:AA14)</f>
        <v>11.828342804828027</v>
      </c>
    </row>
    <row r="15" spans="1:28" ht="29.25" customHeight="1">
      <c r="A15" s="5" t="s">
        <v>3</v>
      </c>
      <c r="B15" s="1"/>
      <c r="C15" s="3">
        <v>0.8</v>
      </c>
      <c r="D15" s="3">
        <v>0.8</v>
      </c>
      <c r="E15" s="3">
        <v>0.8</v>
      </c>
      <c r="F15" s="3">
        <v>0.8</v>
      </c>
      <c r="G15" s="3">
        <v>0.8</v>
      </c>
      <c r="H15" s="3">
        <v>0.8</v>
      </c>
      <c r="I15" s="3">
        <v>0.8</v>
      </c>
      <c r="J15" s="3">
        <v>0.8</v>
      </c>
      <c r="K15" s="3">
        <v>0.8</v>
      </c>
      <c r="L15" s="3">
        <v>0.8</v>
      </c>
      <c r="M15" s="3">
        <v>0.8</v>
      </c>
      <c r="N15" s="3">
        <v>0.8</v>
      </c>
      <c r="O15" s="3">
        <v>0.8</v>
      </c>
      <c r="P15" s="3">
        <v>0.8</v>
      </c>
      <c r="Q15" s="3">
        <v>0.8</v>
      </c>
      <c r="R15" s="3">
        <v>0.8</v>
      </c>
      <c r="S15" s="3">
        <v>0.8</v>
      </c>
      <c r="T15" s="3">
        <v>0.8</v>
      </c>
      <c r="U15" s="3">
        <v>0.8</v>
      </c>
      <c r="V15" s="3">
        <v>0.8</v>
      </c>
      <c r="W15" s="3">
        <v>0.8</v>
      </c>
      <c r="X15" s="3">
        <v>0.8</v>
      </c>
      <c r="Y15" s="3">
        <v>0.8</v>
      </c>
      <c r="Z15" s="3">
        <v>0.8</v>
      </c>
      <c r="AA15" s="3">
        <v>0.8</v>
      </c>
      <c r="AB15" s="3">
        <f>SUM(C15:AA15)</f>
        <v>20.000000000000007</v>
      </c>
    </row>
    <row r="16" spans="1:28" ht="32.25" customHeight="1">
      <c r="A16" s="5" t="s">
        <v>4</v>
      </c>
      <c r="B16" s="1"/>
      <c r="C16" s="3">
        <v>0.75</v>
      </c>
      <c r="D16" s="3">
        <v>2.6</v>
      </c>
      <c r="E16" s="3">
        <v>2.65</v>
      </c>
      <c r="F16" s="3">
        <v>2.7</v>
      </c>
      <c r="G16" s="3">
        <v>2.8</v>
      </c>
      <c r="H16" s="3">
        <v>2.87</v>
      </c>
      <c r="I16" s="3">
        <v>2.9417499999999999</v>
      </c>
      <c r="J16" s="3">
        <v>3.0152937499999997</v>
      </c>
      <c r="K16" s="3">
        <v>3.0755996249999997</v>
      </c>
      <c r="L16" s="3">
        <v>3.1371116174999996</v>
      </c>
      <c r="M16" s="3">
        <v>3.1998538498499998</v>
      </c>
      <c r="N16" s="3">
        <v>3.2638509268469997</v>
      </c>
      <c r="O16" s="3">
        <v>3.3291279453839397</v>
      </c>
      <c r="P16" s="3">
        <v>3.3957105042916185</v>
      </c>
      <c r="Q16" s="3">
        <v>3.4636247143774508</v>
      </c>
      <c r="R16" s="3">
        <v>3.5328972086650001</v>
      </c>
      <c r="S16" s="3">
        <v>3.6035551528382999</v>
      </c>
      <c r="T16" s="3">
        <v>3.6576084801308739</v>
      </c>
      <c r="U16" s="3">
        <v>3.7124726073328369</v>
      </c>
      <c r="V16" s="3">
        <v>3.7681596964428294</v>
      </c>
      <c r="W16" s="3">
        <v>3.8435228903716863</v>
      </c>
      <c r="X16" s="3">
        <v>3.9203933481791196</v>
      </c>
      <c r="Y16" s="3">
        <v>3.9988012151427021</v>
      </c>
      <c r="Z16" s="3">
        <v>4.0787772394455564</v>
      </c>
      <c r="AA16" s="3">
        <v>4.1603527842344663</v>
      </c>
      <c r="AB16" s="3">
        <f t="shared" ref="AB16:AB18" si="2">SUM(C16:AA16)</f>
        <v>81.46846355603337</v>
      </c>
    </row>
    <row r="17" spans="1:29" ht="19.5" customHeight="1">
      <c r="A17" s="5" t="s">
        <v>38</v>
      </c>
      <c r="B17" s="1"/>
      <c r="C17" s="3">
        <v>0.47</v>
      </c>
      <c r="D17" s="3">
        <v>1.75</v>
      </c>
      <c r="E17" s="3">
        <v>2.0499999999999998</v>
      </c>
      <c r="F17" s="3">
        <v>2.15</v>
      </c>
      <c r="G17" s="3">
        <v>2.25</v>
      </c>
      <c r="H17" s="3">
        <v>2.3017500000000002</v>
      </c>
      <c r="I17" s="3">
        <v>2.35469025</v>
      </c>
      <c r="J17" s="3">
        <v>2.4064934354999998</v>
      </c>
      <c r="K17" s="3">
        <v>2.4594362910809999</v>
      </c>
      <c r="L17" s="3">
        <v>2.5086250169026196</v>
      </c>
      <c r="M17" s="3">
        <v>2.5587975172406723</v>
      </c>
      <c r="N17" s="3">
        <v>2.6099734675854855</v>
      </c>
      <c r="O17" s="3">
        <v>2.6621729369371954</v>
      </c>
      <c r="P17" s="3">
        <v>2.7154163956759394</v>
      </c>
      <c r="Q17" s="3">
        <v>2.7697247235894582</v>
      </c>
      <c r="R17" s="3">
        <v>2.8251192180612477</v>
      </c>
      <c r="S17" s="3">
        <v>2.8816216024224723</v>
      </c>
      <c r="T17" s="3">
        <v>2.9392540344709213</v>
      </c>
      <c r="U17" s="3">
        <v>2.9980391151603398</v>
      </c>
      <c r="V17" s="3">
        <v>3.0579998974635463</v>
      </c>
      <c r="W17" s="3">
        <v>3.119159895412817</v>
      </c>
      <c r="X17" s="3">
        <v>3.1815430933210735</v>
      </c>
      <c r="Y17" s="3">
        <v>3.2451739551874947</v>
      </c>
      <c r="Z17" s="3">
        <v>3.3100774342912445</v>
      </c>
      <c r="AA17" s="3">
        <v>3.3762789829770696</v>
      </c>
      <c r="AB17" s="3">
        <f t="shared" si="2"/>
        <v>64.951347263280596</v>
      </c>
    </row>
    <row r="18" spans="1:29" ht="21.75" customHeight="1">
      <c r="A18" s="5" t="s">
        <v>19</v>
      </c>
      <c r="B18" s="1"/>
      <c r="C18" s="3">
        <v>0.05</v>
      </c>
      <c r="D18" s="3">
        <v>7.0000000000000007E-2</v>
      </c>
      <c r="E18" s="3">
        <v>0.1</v>
      </c>
      <c r="F18" s="3">
        <v>0.11</v>
      </c>
      <c r="G18" s="3">
        <v>0.12</v>
      </c>
      <c r="H18" s="3">
        <v>0.123</v>
      </c>
      <c r="I18" s="3">
        <v>0.12607499999999999</v>
      </c>
      <c r="J18" s="3">
        <v>0.12922687500000002</v>
      </c>
      <c r="K18" s="3">
        <v>0.131940639375</v>
      </c>
      <c r="L18" s="3">
        <v>0.13471139280187497</v>
      </c>
      <c r="M18" s="3">
        <v>0.13754033205071434</v>
      </c>
      <c r="N18" s="3">
        <v>0.14042867902377931</v>
      </c>
      <c r="O18" s="3">
        <v>0.14337768128327869</v>
      </c>
      <c r="P18" s="3">
        <v>0.14638861259022753</v>
      </c>
      <c r="Q18" s="3">
        <v>0.14946277345462231</v>
      </c>
      <c r="R18" s="3">
        <v>0.15260149169716933</v>
      </c>
      <c r="S18" s="3">
        <v>0.15580612302280988</v>
      </c>
      <c r="T18" s="3">
        <v>0.15907805160628888</v>
      </c>
      <c r="U18" s="3">
        <v>0.16241869069002096</v>
      </c>
      <c r="V18" s="3">
        <v>0.16582948319451138</v>
      </c>
      <c r="W18" s="3">
        <v>0.1693119023415961</v>
      </c>
      <c r="X18" s="3">
        <v>0.17286745229076961</v>
      </c>
      <c r="Y18" s="3">
        <v>0.17649766878887579</v>
      </c>
      <c r="Z18" s="3">
        <v>0.18020411983344217</v>
      </c>
      <c r="AA18" s="3">
        <v>0.18398840634994446</v>
      </c>
      <c r="AB18" s="3">
        <f t="shared" si="2"/>
        <v>3.4907553753949263</v>
      </c>
    </row>
    <row r="20" spans="1:29">
      <c r="A20" s="14" t="s">
        <v>69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</row>
    <row r="21" spans="1:29">
      <c r="A21" s="1" t="s">
        <v>9</v>
      </c>
      <c r="B21" s="1"/>
      <c r="C21" s="1" t="s">
        <v>39</v>
      </c>
      <c r="D21" s="1" t="s">
        <v>40</v>
      </c>
      <c r="E21" s="1" t="s">
        <v>41</v>
      </c>
      <c r="F21" s="1" t="s">
        <v>42</v>
      </c>
      <c r="G21" s="1" t="s">
        <v>43</v>
      </c>
      <c r="H21" s="1" t="s">
        <v>44</v>
      </c>
      <c r="I21" s="1" t="s">
        <v>45</v>
      </c>
      <c r="J21" s="1" t="s">
        <v>46</v>
      </c>
      <c r="K21" s="1" t="s">
        <v>47</v>
      </c>
      <c r="L21" s="1" t="s">
        <v>48</v>
      </c>
      <c r="M21" s="1" t="s">
        <v>49</v>
      </c>
      <c r="N21" s="1" t="s">
        <v>50</v>
      </c>
      <c r="O21" s="1" t="s">
        <v>51</v>
      </c>
      <c r="P21" s="1" t="s">
        <v>52</v>
      </c>
      <c r="Q21" s="1" t="s">
        <v>53</v>
      </c>
      <c r="R21" s="1" t="s">
        <v>54</v>
      </c>
      <c r="S21" s="1" t="s">
        <v>55</v>
      </c>
      <c r="T21" s="1" t="s">
        <v>56</v>
      </c>
      <c r="U21" s="1" t="s">
        <v>57</v>
      </c>
      <c r="V21" s="1" t="s">
        <v>58</v>
      </c>
      <c r="W21" s="1" t="s">
        <v>59</v>
      </c>
      <c r="X21" s="1" t="s">
        <v>60</v>
      </c>
      <c r="Y21" s="1" t="s">
        <v>61</v>
      </c>
      <c r="Z21" s="1" t="s">
        <v>62</v>
      </c>
      <c r="AA21" s="1" t="s">
        <v>63</v>
      </c>
      <c r="AB21" s="1" t="s">
        <v>0</v>
      </c>
      <c r="AC21" s="2"/>
    </row>
    <row r="22" spans="1:29">
      <c r="A22" s="1" t="s">
        <v>20</v>
      </c>
      <c r="B22" s="1"/>
      <c r="C22" s="3">
        <v>2.3694999999999999</v>
      </c>
      <c r="D22" s="3">
        <v>10.6455</v>
      </c>
      <c r="E22" s="3">
        <v>11.600869800000002</v>
      </c>
      <c r="F22" s="3">
        <v>12.3417219475</v>
      </c>
      <c r="G22" s="3">
        <v>13.304400764347001</v>
      </c>
      <c r="H22" s="3">
        <v>13.83657679492088</v>
      </c>
      <c r="I22" s="3">
        <v>14.390039866717714</v>
      </c>
      <c r="J22" s="3">
        <v>14.965641461386422</v>
      </c>
      <c r="K22" s="3">
        <v>15.564267119841878</v>
      </c>
      <c r="L22" s="3">
        <v>16.155709270395867</v>
      </c>
      <c r="M22" s="3">
        <v>16.769626222670912</v>
      </c>
      <c r="N22" s="3">
        <v>17.406872019132408</v>
      </c>
      <c r="O22" s="3">
        <v>18.068333155859442</v>
      </c>
      <c r="P22" s="3">
        <v>18.754929815782099</v>
      </c>
      <c r="Q22" s="3">
        <v>19.467617148781819</v>
      </c>
      <c r="R22" s="3">
        <v>20.168451366137962</v>
      </c>
      <c r="S22" s="3">
        <v>20.894515615318927</v>
      </c>
      <c r="T22" s="3">
        <v>21.646718177470408</v>
      </c>
      <c r="U22" s="3">
        <v>22.426000031859342</v>
      </c>
      <c r="V22" s="3">
        <v>23.233336033006278</v>
      </c>
      <c r="W22" s="3">
        <v>24.069736130194503</v>
      </c>
      <c r="X22" s="3">
        <v>24.888107158621118</v>
      </c>
      <c r="Y22" s="3">
        <v>25.734302802014238</v>
      </c>
      <c r="Z22" s="3">
        <v>26.609269097282723</v>
      </c>
      <c r="AA22" s="3">
        <v>27.513984246590336</v>
      </c>
      <c r="AB22" s="3">
        <f>AB23+AB24+AB25</f>
        <v>452.82602604583224</v>
      </c>
      <c r="AC22" s="2"/>
    </row>
    <row r="23" spans="1:29">
      <c r="A23" s="1" t="s">
        <v>21</v>
      </c>
      <c r="B23" s="1"/>
      <c r="C23" s="3">
        <v>1.1655</v>
      </c>
      <c r="D23" s="3">
        <v>1.4490000000000001</v>
      </c>
      <c r="E23" s="3">
        <v>1.6383508000000002</v>
      </c>
      <c r="F23" s="3">
        <v>1.796250825</v>
      </c>
      <c r="G23" s="3">
        <v>1.9825852402749999</v>
      </c>
      <c r="H23" s="3">
        <v>2.0618886498859998</v>
      </c>
      <c r="I23" s="3">
        <v>2.1443641958814394</v>
      </c>
      <c r="J23" s="3">
        <v>2.2301387637166972</v>
      </c>
      <c r="K23" s="3">
        <v>2.3193443142653649</v>
      </c>
      <c r="L23" s="3">
        <v>2.4074793982074487</v>
      </c>
      <c r="M23" s="3">
        <v>2.4989636153393318</v>
      </c>
      <c r="N23" s="3">
        <v>2.5939242327222263</v>
      </c>
      <c r="O23" s="3">
        <v>2.6924933535656708</v>
      </c>
      <c r="P23" s="3">
        <v>2.7948081010011667</v>
      </c>
      <c r="Q23" s="3">
        <v>2.9010108088392106</v>
      </c>
      <c r="R23" s="3">
        <v>3.0054471979574222</v>
      </c>
      <c r="S23" s="3">
        <v>3.1136432970838896</v>
      </c>
      <c r="T23" s="3">
        <v>3.2257344557789098</v>
      </c>
      <c r="U23" s="3">
        <v>3.3418608961869505</v>
      </c>
      <c r="V23" s="3">
        <v>3.46216788844968</v>
      </c>
      <c r="W23" s="3">
        <v>3.5868059324338684</v>
      </c>
      <c r="X23" s="3">
        <v>3.70875733413662</v>
      </c>
      <c r="Y23" s="3">
        <v>3.8348550834972657</v>
      </c>
      <c r="Z23" s="3">
        <v>3.9652401563361726</v>
      </c>
      <c r="AA23" s="3">
        <v>4.1000583216516029</v>
      </c>
      <c r="AB23" s="3">
        <f t="shared" ref="AB23:AB25" si="3">SUM(C23:AA23)</f>
        <v>68.020672862211953</v>
      </c>
      <c r="AC23" s="2"/>
    </row>
    <row r="24" spans="1:29">
      <c r="A24" s="1" t="s">
        <v>22</v>
      </c>
      <c r="B24" s="1"/>
      <c r="C24" s="3">
        <v>1.204</v>
      </c>
      <c r="D24" s="3">
        <v>2.2385000000000002</v>
      </c>
      <c r="E24" s="3">
        <v>2.6233610000000001</v>
      </c>
      <c r="F24" s="3">
        <v>2.9279603624999995</v>
      </c>
      <c r="G24" s="3">
        <v>3.2605896090000002</v>
      </c>
      <c r="H24" s="3">
        <v>3.3910131933600001</v>
      </c>
      <c r="I24" s="3">
        <v>3.5266537210943998</v>
      </c>
      <c r="J24" s="3">
        <v>3.6677198699381757</v>
      </c>
      <c r="K24" s="3">
        <v>3.8144286647357029</v>
      </c>
      <c r="L24" s="3">
        <v>3.9593769539956596</v>
      </c>
      <c r="M24" s="3">
        <v>4.1098332782474944</v>
      </c>
      <c r="N24" s="3">
        <v>4.2660069428208987</v>
      </c>
      <c r="O24" s="3">
        <v>4.4281152066480933</v>
      </c>
      <c r="P24" s="3">
        <v>4.5963835845007219</v>
      </c>
      <c r="Q24" s="3">
        <v>4.7710461607117498</v>
      </c>
      <c r="R24" s="3">
        <v>4.9428038224973729</v>
      </c>
      <c r="S24" s="3">
        <v>5.1207447601072769</v>
      </c>
      <c r="T24" s="3">
        <v>5.3050915714711389</v>
      </c>
      <c r="U24" s="3">
        <v>5.4960748680440998</v>
      </c>
      <c r="V24" s="3">
        <v>5.6939335632936885</v>
      </c>
      <c r="W24" s="3">
        <v>5.898915171572261</v>
      </c>
      <c r="X24" s="3">
        <v>6.0994782874057183</v>
      </c>
      <c r="Y24" s="3">
        <v>6.3068605491775136</v>
      </c>
      <c r="Z24" s="3">
        <v>6.521293807849549</v>
      </c>
      <c r="AA24" s="3">
        <v>6.7430177973164334</v>
      </c>
      <c r="AB24" s="3">
        <f t="shared" si="3"/>
        <v>110.91320274628794</v>
      </c>
      <c r="AC24" s="2"/>
    </row>
    <row r="25" spans="1:29">
      <c r="A25" s="1" t="s">
        <v>36</v>
      </c>
      <c r="B25" s="1"/>
      <c r="C25" s="3">
        <v>0</v>
      </c>
      <c r="D25" s="3">
        <v>6.9580000000000002</v>
      </c>
      <c r="E25" s="3">
        <v>7.3391580000000003</v>
      </c>
      <c r="F25" s="3">
        <v>7.61751076</v>
      </c>
      <c r="G25" s="3">
        <v>8.0612259150720007</v>
      </c>
      <c r="H25" s="3">
        <v>8.3836749516748803</v>
      </c>
      <c r="I25" s="3">
        <v>8.7190219497418742</v>
      </c>
      <c r="J25" s="3">
        <v>9.0677828277315502</v>
      </c>
      <c r="K25" s="3">
        <v>9.4304941408408105</v>
      </c>
      <c r="L25" s="3">
        <v>9.7888529181927613</v>
      </c>
      <c r="M25" s="3">
        <v>10.160829329084086</v>
      </c>
      <c r="N25" s="3">
        <v>10.546940843589281</v>
      </c>
      <c r="O25" s="3">
        <v>10.947724595645676</v>
      </c>
      <c r="P25" s="3">
        <v>11.363738130280209</v>
      </c>
      <c r="Q25" s="3">
        <v>11.795560179230858</v>
      </c>
      <c r="R25" s="3">
        <v>12.220200345683168</v>
      </c>
      <c r="S25" s="3">
        <v>12.66012755812776</v>
      </c>
      <c r="T25" s="3">
        <v>13.115892150220359</v>
      </c>
      <c r="U25" s="3">
        <v>13.588064267628292</v>
      </c>
      <c r="V25" s="3">
        <v>14.07723458126291</v>
      </c>
      <c r="W25" s="3">
        <v>14.584015026188373</v>
      </c>
      <c r="X25" s="3">
        <v>15.07987153707878</v>
      </c>
      <c r="Y25" s="3">
        <v>15.592587169339458</v>
      </c>
      <c r="Z25" s="3">
        <v>16.122735133097002</v>
      </c>
      <c r="AA25" s="3">
        <v>16.670908127622301</v>
      </c>
      <c r="AB25" s="3">
        <f t="shared" si="3"/>
        <v>273.89215043733236</v>
      </c>
      <c r="AC25" s="2"/>
    </row>
    <row r="26" spans="1:29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9">
      <c r="A27" s="14" t="s">
        <v>1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</row>
    <row r="28" spans="1:29">
      <c r="A28" s="1" t="s">
        <v>12</v>
      </c>
      <c r="B28" s="1"/>
      <c r="C28" s="1" t="s">
        <v>39</v>
      </c>
      <c r="D28" s="1" t="s">
        <v>40</v>
      </c>
      <c r="E28" s="1" t="s">
        <v>41</v>
      </c>
      <c r="F28" s="1" t="s">
        <v>42</v>
      </c>
      <c r="G28" s="1" t="s">
        <v>43</v>
      </c>
      <c r="H28" s="1" t="s">
        <v>44</v>
      </c>
      <c r="I28" s="1" t="s">
        <v>45</v>
      </c>
      <c r="J28" s="1" t="s">
        <v>46</v>
      </c>
      <c r="K28" s="1" t="s">
        <v>47</v>
      </c>
      <c r="L28" s="1" t="s">
        <v>48</v>
      </c>
      <c r="M28" s="1" t="s">
        <v>49</v>
      </c>
      <c r="N28" s="1" t="s">
        <v>50</v>
      </c>
      <c r="O28" s="1" t="s">
        <v>51</v>
      </c>
      <c r="P28" s="1" t="s">
        <v>52</v>
      </c>
      <c r="Q28" s="1" t="s">
        <v>53</v>
      </c>
      <c r="R28" s="1" t="s">
        <v>54</v>
      </c>
      <c r="S28" s="1" t="s">
        <v>55</v>
      </c>
      <c r="T28" s="1" t="s">
        <v>56</v>
      </c>
      <c r="U28" s="1" t="s">
        <v>57</v>
      </c>
      <c r="V28" s="1" t="s">
        <v>58</v>
      </c>
      <c r="W28" s="1" t="s">
        <v>59</v>
      </c>
      <c r="X28" s="1" t="s">
        <v>60</v>
      </c>
      <c r="Y28" s="1" t="s">
        <v>61</v>
      </c>
      <c r="Z28" s="1" t="s">
        <v>62</v>
      </c>
      <c r="AA28" s="1" t="s">
        <v>63</v>
      </c>
      <c r="AB28" s="1" t="s">
        <v>0</v>
      </c>
      <c r="AC28" s="2"/>
    </row>
    <row r="29" spans="1:29">
      <c r="A29" s="3" t="s">
        <v>1</v>
      </c>
      <c r="B29" s="3"/>
      <c r="C29" s="3">
        <v>13.38</v>
      </c>
      <c r="D29" s="3">
        <v>31.75</v>
      </c>
      <c r="E29" s="3">
        <v>32.299999999999997</v>
      </c>
      <c r="F29" s="3">
        <v>32.770000000000003</v>
      </c>
      <c r="G29" s="3">
        <v>33.520000000000003</v>
      </c>
      <c r="H29" s="3">
        <v>34.290959999999998</v>
      </c>
      <c r="I29" s="3">
        <v>35.079652080000002</v>
      </c>
      <c r="J29" s="3">
        <v>35.886484077840002</v>
      </c>
      <c r="K29" s="3">
        <v>36.711873211630319</v>
      </c>
      <c r="L29" s="3">
        <v>37.519534422286192</v>
      </c>
      <c r="M29" s="3">
        <v>38.344964179576486</v>
      </c>
      <c r="N29" s="3">
        <v>39.188553391527165</v>
      </c>
      <c r="O29" s="3">
        <v>40.050701566140766</v>
      </c>
      <c r="P29" s="3">
        <v>40.931817000595863</v>
      </c>
      <c r="Q29" s="3">
        <v>41.791385157608367</v>
      </c>
      <c r="R29" s="3">
        <v>42.669004245918146</v>
      </c>
      <c r="S29" s="3">
        <v>43.565053335082418</v>
      </c>
      <c r="T29" s="3">
        <v>44.479919455119145</v>
      </c>
      <c r="U29" s="3">
        <v>45.41399776367664</v>
      </c>
      <c r="V29" s="3">
        <v>46.322277718950176</v>
      </c>
      <c r="W29" s="3">
        <v>47.248723273329176</v>
      </c>
      <c r="X29" s="3">
        <v>48.193697738795755</v>
      </c>
      <c r="Y29" s="3">
        <v>49.157571693571661</v>
      </c>
      <c r="Z29" s="3">
        <v>50.140723127443088</v>
      </c>
      <c r="AA29" s="3">
        <v>51.143537589991951</v>
      </c>
      <c r="AB29" s="3">
        <f t="shared" ref="AB29:AB31" si="4">SUM(C29:AA29)</f>
        <v>991.85043102908344</v>
      </c>
      <c r="AC29" s="2"/>
    </row>
    <row r="30" spans="1:29">
      <c r="A30" s="3" t="s">
        <v>10</v>
      </c>
      <c r="B30" s="3"/>
      <c r="C30" s="3">
        <v>1.3580000000000001</v>
      </c>
      <c r="D30" s="3">
        <v>1.86</v>
      </c>
      <c r="E30" s="3">
        <v>1.9830000000000001</v>
      </c>
      <c r="F30" s="3">
        <v>2.0779999999999998</v>
      </c>
      <c r="G30" s="3">
        <v>2.1859999999999999</v>
      </c>
      <c r="H30" s="3">
        <v>2.2297199999999999</v>
      </c>
      <c r="I30" s="3">
        <v>2.2743143999999997</v>
      </c>
      <c r="J30" s="3">
        <v>2.3198006879999999</v>
      </c>
      <c r="K30" s="3">
        <v>2.3661967017599999</v>
      </c>
      <c r="L30" s="3">
        <v>2.4135206357952002</v>
      </c>
      <c r="M30" s="3">
        <v>2.4617910485111043</v>
      </c>
      <c r="N30" s="3">
        <v>2.5110268694813263</v>
      </c>
      <c r="O30" s="3">
        <v>2.5612474068709528</v>
      </c>
      <c r="P30" s="3">
        <v>2.6124723550083715</v>
      </c>
      <c r="Q30" s="3">
        <v>2.6647218021085388</v>
      </c>
      <c r="R30" s="3">
        <v>2.7180162381507094</v>
      </c>
      <c r="S30" s="3">
        <v>2.7723765629137236</v>
      </c>
      <c r="T30" s="3">
        <v>2.8278240941719983</v>
      </c>
      <c r="U30" s="3">
        <v>2.8843805760554382</v>
      </c>
      <c r="V30" s="3">
        <v>2.9420681875765466</v>
      </c>
      <c r="W30" s="3">
        <v>3.0009095513280775</v>
      </c>
      <c r="X30" s="3">
        <v>3.060927742354639</v>
      </c>
      <c r="Y30" s="3">
        <v>3.122146297201732</v>
      </c>
      <c r="Z30" s="3">
        <v>3.1845892231457671</v>
      </c>
      <c r="AA30" s="3">
        <v>3.2482810076086821</v>
      </c>
      <c r="AB30" s="3">
        <f t="shared" si="4"/>
        <v>63.641331388042801</v>
      </c>
      <c r="AC30" s="2"/>
    </row>
    <row r="31" spans="1:29">
      <c r="A31" s="3" t="s">
        <v>11</v>
      </c>
      <c r="B31" s="3"/>
      <c r="C31" s="3">
        <v>1.25</v>
      </c>
      <c r="D31" s="3">
        <v>4.4050000000000002</v>
      </c>
      <c r="E31" s="3">
        <v>4.6349999999999998</v>
      </c>
      <c r="F31" s="3">
        <v>4.8090000000000002</v>
      </c>
      <c r="G31" s="3">
        <v>4.91</v>
      </c>
      <c r="H31" s="3">
        <v>4.9787400000000002</v>
      </c>
      <c r="I31" s="3">
        <v>6.2649999999999997</v>
      </c>
      <c r="J31" s="3">
        <v>6.3527100000000001</v>
      </c>
      <c r="K31" s="3">
        <v>6.4416479400000002</v>
      </c>
      <c r="L31" s="3">
        <v>6.5253893632199995</v>
      </c>
      <c r="M31" s="3">
        <v>6.6102194249418602</v>
      </c>
      <c r="N31" s="3">
        <v>6.696152277466104</v>
      </c>
      <c r="O31" s="3">
        <v>6.7765061047956978</v>
      </c>
      <c r="P31" s="3">
        <v>6.8578241780532458</v>
      </c>
      <c r="Q31" s="3">
        <v>6.9401180681898849</v>
      </c>
      <c r="R31" s="3">
        <v>7.0233994850081638</v>
      </c>
      <c r="S31" s="3">
        <v>7.1006568793432532</v>
      </c>
      <c r="T31" s="3">
        <v>7.1787641050160289</v>
      </c>
      <c r="U31" s="3">
        <v>7.2577305101712044</v>
      </c>
      <c r="V31" s="3">
        <v>7.3375655457830868</v>
      </c>
      <c r="W31" s="3">
        <v>7.4109412012409184</v>
      </c>
      <c r="X31" s="3">
        <v>7.4850506132533274</v>
      </c>
      <c r="Y31" s="3">
        <v>7.5599011193858612</v>
      </c>
      <c r="Z31" s="3">
        <v>7.6355001305797199</v>
      </c>
      <c r="AA31" s="3">
        <v>7.7118551318855157</v>
      </c>
      <c r="AB31" s="3">
        <f t="shared" si="4"/>
        <v>158.1546720783339</v>
      </c>
      <c r="AC31" s="2"/>
    </row>
    <row r="32" spans="1:29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8">
      <c r="A33" s="14" t="s">
        <v>70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</row>
    <row r="34" spans="1:28">
      <c r="A34" s="1" t="s">
        <v>9</v>
      </c>
      <c r="B34" s="1"/>
      <c r="C34" s="1" t="s">
        <v>39</v>
      </c>
      <c r="D34" s="1" t="s">
        <v>40</v>
      </c>
      <c r="E34" s="1" t="s">
        <v>41</v>
      </c>
      <c r="F34" s="1" t="s">
        <v>42</v>
      </c>
      <c r="G34" s="1" t="s">
        <v>43</v>
      </c>
      <c r="H34" s="1" t="s">
        <v>44</v>
      </c>
      <c r="I34" s="1" t="s">
        <v>45</v>
      </c>
      <c r="J34" s="1" t="s">
        <v>46</v>
      </c>
      <c r="K34" s="1" t="s">
        <v>47</v>
      </c>
      <c r="L34" s="1" t="s">
        <v>48</v>
      </c>
      <c r="M34" s="1" t="s">
        <v>49</v>
      </c>
      <c r="N34" s="1" t="s">
        <v>50</v>
      </c>
      <c r="O34" s="1" t="s">
        <v>51</v>
      </c>
      <c r="P34" s="1" t="s">
        <v>52</v>
      </c>
      <c r="Q34" s="1" t="s">
        <v>53</v>
      </c>
      <c r="R34" s="1" t="s">
        <v>54</v>
      </c>
      <c r="S34" s="1" t="s">
        <v>55</v>
      </c>
      <c r="T34" s="1" t="s">
        <v>56</v>
      </c>
      <c r="U34" s="1" t="s">
        <v>57</v>
      </c>
      <c r="V34" s="1" t="s">
        <v>58</v>
      </c>
      <c r="W34" s="1" t="s">
        <v>59</v>
      </c>
      <c r="X34" s="1" t="s">
        <v>60</v>
      </c>
      <c r="Y34" s="1" t="s">
        <v>61</v>
      </c>
      <c r="Z34" s="1" t="s">
        <v>62</v>
      </c>
      <c r="AA34" s="1" t="s">
        <v>63</v>
      </c>
      <c r="AB34" s="1" t="s">
        <v>0</v>
      </c>
    </row>
    <row r="35" spans="1:28">
      <c r="A35" s="3" t="s">
        <v>8</v>
      </c>
      <c r="B35" s="3"/>
      <c r="C35" s="3">
        <v>0.47</v>
      </c>
      <c r="D35" s="3">
        <v>1.75</v>
      </c>
      <c r="E35" s="3">
        <v>2.0499999999999998</v>
      </c>
      <c r="F35" s="3">
        <v>2.15</v>
      </c>
      <c r="G35" s="3">
        <v>2.25</v>
      </c>
      <c r="H35" s="3">
        <v>2.3017500000000002</v>
      </c>
      <c r="I35" s="3">
        <v>2.35469025</v>
      </c>
      <c r="J35" s="3">
        <v>2.4064934354999998</v>
      </c>
      <c r="K35" s="3">
        <v>2.4594362910809999</v>
      </c>
      <c r="L35" s="3">
        <v>2.5086250169026196</v>
      </c>
      <c r="M35" s="3">
        <v>2.5587975172406723</v>
      </c>
      <c r="N35" s="3">
        <v>2.6099734675854855</v>
      </c>
      <c r="O35" s="3">
        <v>2.6621729369371954</v>
      </c>
      <c r="P35" s="3">
        <v>2.7154163956759394</v>
      </c>
      <c r="Q35" s="3">
        <v>2.7697247235894582</v>
      </c>
      <c r="R35" s="3">
        <v>2.8251192180612477</v>
      </c>
      <c r="S35" s="3">
        <v>2.8816216024224723</v>
      </c>
      <c r="T35" s="3">
        <v>2.9392540344709213</v>
      </c>
      <c r="U35" s="3">
        <v>2.9980391151603398</v>
      </c>
      <c r="V35" s="3">
        <v>3.0579998974635463</v>
      </c>
      <c r="W35" s="3">
        <v>3.119159895412817</v>
      </c>
      <c r="X35" s="3">
        <v>3.1815430933210735</v>
      </c>
      <c r="Y35" s="3">
        <v>3.2451739551874947</v>
      </c>
      <c r="Z35" s="3">
        <v>3.3100774342912445</v>
      </c>
      <c r="AA35" s="3">
        <v>3.3762789829770696</v>
      </c>
      <c r="AB35" s="3">
        <f t="shared" ref="AB35" si="5">SUM(C35:AA35)</f>
        <v>64.951347263280596</v>
      </c>
    </row>
    <row r="37" spans="1:28">
      <c r="A37" s="14" t="s">
        <v>24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</row>
    <row r="38" spans="1:28" ht="20.25" customHeight="1">
      <c r="A38" s="6" t="s">
        <v>9</v>
      </c>
      <c r="B38" s="1"/>
      <c r="C38" s="1" t="s">
        <v>39</v>
      </c>
      <c r="D38" s="1" t="s">
        <v>40</v>
      </c>
      <c r="E38" s="1" t="s">
        <v>41</v>
      </c>
      <c r="F38" s="1" t="s">
        <v>42</v>
      </c>
      <c r="G38" s="1" t="s">
        <v>43</v>
      </c>
      <c r="H38" s="1" t="s">
        <v>44</v>
      </c>
      <c r="I38" s="1" t="s">
        <v>45</v>
      </c>
      <c r="J38" s="1" t="s">
        <v>46</v>
      </c>
      <c r="K38" s="1" t="s">
        <v>47</v>
      </c>
      <c r="L38" s="1" t="s">
        <v>48</v>
      </c>
      <c r="M38" s="1" t="s">
        <v>49</v>
      </c>
      <c r="N38" s="1" t="s">
        <v>50</v>
      </c>
      <c r="O38" s="1" t="s">
        <v>51</v>
      </c>
      <c r="P38" s="1" t="s">
        <v>52</v>
      </c>
      <c r="Q38" s="1" t="s">
        <v>53</v>
      </c>
      <c r="R38" s="1" t="s">
        <v>54</v>
      </c>
      <c r="S38" s="1" t="s">
        <v>55</v>
      </c>
      <c r="T38" s="1" t="s">
        <v>56</v>
      </c>
      <c r="U38" s="1" t="s">
        <v>57</v>
      </c>
      <c r="V38" s="1" t="s">
        <v>58</v>
      </c>
      <c r="W38" s="1" t="s">
        <v>59</v>
      </c>
      <c r="X38" s="1" t="s">
        <v>60</v>
      </c>
      <c r="Y38" s="1" t="s">
        <v>61</v>
      </c>
      <c r="Z38" s="1" t="s">
        <v>62</v>
      </c>
      <c r="AA38" s="1" t="s">
        <v>63</v>
      </c>
      <c r="AB38" s="1" t="s">
        <v>0</v>
      </c>
    </row>
    <row r="39" spans="1:28" ht="30.75" customHeight="1">
      <c r="A39" s="6" t="s">
        <v>23</v>
      </c>
      <c r="B39" s="1"/>
      <c r="C39" s="1">
        <v>1.08</v>
      </c>
      <c r="D39" s="1">
        <v>1.1299999999999999</v>
      </c>
      <c r="E39" s="1">
        <v>1.2</v>
      </c>
      <c r="F39" s="1">
        <v>1.08</v>
      </c>
      <c r="G39" s="1">
        <v>1.32</v>
      </c>
      <c r="H39" s="1">
        <v>1.32528</v>
      </c>
      <c r="I39" s="1">
        <v>1.3305811199999997</v>
      </c>
      <c r="J39" s="1">
        <v>1.33590344448</v>
      </c>
      <c r="K39" s="1">
        <v>1.3412470582579201</v>
      </c>
      <c r="L39" s="1">
        <v>1.3452707994326938</v>
      </c>
      <c r="M39" s="1">
        <v>1.3493066118309915</v>
      </c>
      <c r="N39" s="1">
        <v>1.3533545316664846</v>
      </c>
      <c r="O39" s="1">
        <v>1.357414595261484</v>
      </c>
      <c r="P39" s="1">
        <v>1.3614868390472683</v>
      </c>
      <c r="Q39" s="1">
        <v>1.364209812725363</v>
      </c>
      <c r="R39" s="1">
        <v>1.3669382323508137</v>
      </c>
      <c r="S39" s="1">
        <v>1.3696721088155153</v>
      </c>
      <c r="T39" s="1">
        <v>1.3724114530331464</v>
      </c>
      <c r="U39" s="1">
        <v>1.3737838644861797</v>
      </c>
      <c r="V39" s="1">
        <v>1.3751576483506658</v>
      </c>
      <c r="W39" s="1">
        <v>1.3765328059990163</v>
      </c>
      <c r="X39" s="1">
        <v>1.377909338805015</v>
      </c>
      <c r="Y39" s="1">
        <v>1.3792872481438201</v>
      </c>
      <c r="Z39" s="1">
        <v>1.3806665353919638</v>
      </c>
      <c r="AA39" s="1">
        <v>1.3820472019273558</v>
      </c>
      <c r="AB39" s="1">
        <f t="shared" ref="AB39" si="6">SUM(C39:AA39)</f>
        <v>33.028461250005691</v>
      </c>
    </row>
    <row r="41" spans="1:28">
      <c r="A41" s="14" t="s">
        <v>37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</row>
    <row r="42" spans="1:28">
      <c r="A42" s="5" t="s">
        <v>9</v>
      </c>
      <c r="B42" s="1"/>
      <c r="C42" s="1" t="s">
        <v>39</v>
      </c>
      <c r="D42" s="1" t="s">
        <v>40</v>
      </c>
      <c r="E42" s="1" t="s">
        <v>41</v>
      </c>
      <c r="F42" s="1" t="s">
        <v>42</v>
      </c>
      <c r="G42" s="1" t="s">
        <v>43</v>
      </c>
      <c r="H42" s="1" t="s">
        <v>44</v>
      </c>
      <c r="I42" s="1" t="s">
        <v>45</v>
      </c>
      <c r="J42" s="1" t="s">
        <v>46</v>
      </c>
      <c r="K42" s="1" t="s">
        <v>47</v>
      </c>
      <c r="L42" s="1" t="s">
        <v>48</v>
      </c>
      <c r="M42" s="1" t="s">
        <v>49</v>
      </c>
      <c r="N42" s="1" t="s">
        <v>50</v>
      </c>
      <c r="O42" s="1" t="s">
        <v>51</v>
      </c>
      <c r="P42" s="1" t="s">
        <v>52</v>
      </c>
      <c r="Q42" s="1" t="s">
        <v>53</v>
      </c>
      <c r="R42" s="1" t="s">
        <v>54</v>
      </c>
      <c r="S42" s="1" t="s">
        <v>55</v>
      </c>
      <c r="T42" s="1" t="s">
        <v>56</v>
      </c>
      <c r="U42" s="1" t="s">
        <v>57</v>
      </c>
      <c r="V42" s="1" t="s">
        <v>58</v>
      </c>
      <c r="W42" s="1" t="s">
        <v>59</v>
      </c>
      <c r="X42" s="1" t="s">
        <v>60</v>
      </c>
      <c r="Y42" s="1" t="s">
        <v>61</v>
      </c>
      <c r="Z42" s="1" t="s">
        <v>62</v>
      </c>
      <c r="AA42" s="1" t="s">
        <v>63</v>
      </c>
      <c r="AB42" s="1" t="s">
        <v>0</v>
      </c>
    </row>
    <row r="43" spans="1:28">
      <c r="A43" s="6" t="s">
        <v>2</v>
      </c>
      <c r="B43" s="3"/>
      <c r="C43" s="3">
        <f>C22</f>
        <v>2.3694999999999999</v>
      </c>
      <c r="D43" s="3">
        <f t="shared" ref="D43:AA43" si="7">D22</f>
        <v>10.6455</v>
      </c>
      <c r="E43" s="3">
        <f t="shared" si="7"/>
        <v>11.600869800000002</v>
      </c>
      <c r="F43" s="3">
        <f t="shared" si="7"/>
        <v>12.3417219475</v>
      </c>
      <c r="G43" s="3">
        <f t="shared" si="7"/>
        <v>13.304400764347001</v>
      </c>
      <c r="H43" s="3">
        <f t="shared" si="7"/>
        <v>13.83657679492088</v>
      </c>
      <c r="I43" s="3">
        <f t="shared" si="7"/>
        <v>14.390039866717714</v>
      </c>
      <c r="J43" s="3">
        <f t="shared" si="7"/>
        <v>14.965641461386422</v>
      </c>
      <c r="K43" s="3">
        <f t="shared" si="7"/>
        <v>15.564267119841878</v>
      </c>
      <c r="L43" s="3">
        <f t="shared" si="7"/>
        <v>16.155709270395867</v>
      </c>
      <c r="M43" s="3">
        <f t="shared" si="7"/>
        <v>16.769626222670912</v>
      </c>
      <c r="N43" s="3">
        <f t="shared" si="7"/>
        <v>17.406872019132408</v>
      </c>
      <c r="O43" s="3">
        <f t="shared" si="7"/>
        <v>18.068333155859442</v>
      </c>
      <c r="P43" s="3">
        <f t="shared" si="7"/>
        <v>18.754929815782099</v>
      </c>
      <c r="Q43" s="3">
        <f t="shared" si="7"/>
        <v>19.467617148781819</v>
      </c>
      <c r="R43" s="3">
        <f t="shared" si="7"/>
        <v>20.168451366137962</v>
      </c>
      <c r="S43" s="3">
        <f t="shared" si="7"/>
        <v>20.894515615318927</v>
      </c>
      <c r="T43" s="3">
        <f t="shared" si="7"/>
        <v>21.646718177470408</v>
      </c>
      <c r="U43" s="3">
        <f t="shared" si="7"/>
        <v>22.426000031859342</v>
      </c>
      <c r="V43" s="3">
        <f t="shared" si="7"/>
        <v>23.233336033006278</v>
      </c>
      <c r="W43" s="3">
        <f t="shared" si="7"/>
        <v>24.069736130194503</v>
      </c>
      <c r="X43" s="3">
        <f t="shared" si="7"/>
        <v>24.888107158621118</v>
      </c>
      <c r="Y43" s="3">
        <f t="shared" si="7"/>
        <v>25.734302802014238</v>
      </c>
      <c r="Z43" s="3">
        <f t="shared" si="7"/>
        <v>26.609269097282723</v>
      </c>
      <c r="AA43" s="3">
        <f t="shared" si="7"/>
        <v>27.513984246590336</v>
      </c>
      <c r="AB43" s="3">
        <f t="shared" ref="AB43:AB47" si="8">SUM(C43:AA43)</f>
        <v>452.82602604583218</v>
      </c>
    </row>
    <row r="44" spans="1:28" ht="18.75" customHeight="1">
      <c r="A44" s="6" t="s">
        <v>13</v>
      </c>
      <c r="B44" s="3"/>
      <c r="C44" s="3">
        <f>C45+C46</f>
        <v>13.45</v>
      </c>
      <c r="D44" s="3">
        <f t="shared" ref="D44:AA44" si="9">D45+D46</f>
        <v>14.850000000000001</v>
      </c>
      <c r="E44" s="3">
        <f t="shared" si="9"/>
        <v>5.8999999999999995</v>
      </c>
      <c r="F44" s="3">
        <f t="shared" si="9"/>
        <v>6.1400000000000006</v>
      </c>
      <c r="G44" s="3">
        <f t="shared" si="9"/>
        <v>6.37</v>
      </c>
      <c r="H44" s="3">
        <f t="shared" si="9"/>
        <v>6.5047500000000005</v>
      </c>
      <c r="I44" s="3">
        <f t="shared" si="9"/>
        <v>6.6427652500000001</v>
      </c>
      <c r="J44" s="3">
        <f t="shared" si="9"/>
        <v>6.7813500604999994</v>
      </c>
      <c r="K44" s="3">
        <f t="shared" si="9"/>
        <v>6.9076406194559992</v>
      </c>
      <c r="L44" s="3">
        <f t="shared" si="9"/>
        <v>7.0316880287404944</v>
      </c>
      <c r="M44" s="3">
        <f t="shared" si="9"/>
        <v>7.1582614607142512</v>
      </c>
      <c r="N44" s="3">
        <f t="shared" si="9"/>
        <v>7.2874125093068773</v>
      </c>
      <c r="O44" s="3">
        <f t="shared" si="9"/>
        <v>7.4187206664795911</v>
      </c>
      <c r="P44" s="3">
        <f t="shared" si="9"/>
        <v>7.552690583799091</v>
      </c>
      <c r="Q44" s="3">
        <f t="shared" si="9"/>
        <v>7.6888811342301464</v>
      </c>
      <c r="R44" s="3">
        <f t="shared" si="9"/>
        <v>7.8278203575338221</v>
      </c>
      <c r="S44" s="3">
        <f t="shared" si="9"/>
        <v>7.9695637710544158</v>
      </c>
      <c r="T44" s="3">
        <f t="shared" si="9"/>
        <v>8.0956216577271043</v>
      </c>
      <c r="U44" s="3">
        <f t="shared" si="9"/>
        <v>8.2239448076241182</v>
      </c>
      <c r="V44" s="3">
        <f t="shared" si="9"/>
        <v>8.3545747738250657</v>
      </c>
      <c r="W44" s="3">
        <f t="shared" si="9"/>
        <v>8.5058320987847615</v>
      </c>
      <c r="X44" s="3">
        <f t="shared" si="9"/>
        <v>8.6601180526627992</v>
      </c>
      <c r="Y44" s="3">
        <f t="shared" si="9"/>
        <v>8.8174932811683462</v>
      </c>
      <c r="Z44" s="3">
        <f t="shared" si="9"/>
        <v>8.9780196444605025</v>
      </c>
      <c r="AA44" s="3">
        <f t="shared" si="9"/>
        <v>9.1417602414695445</v>
      </c>
      <c r="AB44" s="3">
        <f t="shared" si="8"/>
        <v>202.25890899953694</v>
      </c>
    </row>
    <row r="45" spans="1:28" ht="18.75" customHeight="1">
      <c r="A45" s="5" t="s">
        <v>14</v>
      </c>
      <c r="B45" s="1"/>
      <c r="C45" s="3">
        <f>C7</f>
        <v>11.15</v>
      </c>
      <c r="D45" s="3">
        <f t="shared" ref="D45:AA45" si="10">D7</f>
        <v>9.370000000000001</v>
      </c>
      <c r="E45" s="3">
        <f t="shared" si="10"/>
        <v>0</v>
      </c>
      <c r="F45" s="3">
        <f t="shared" si="10"/>
        <v>0</v>
      </c>
      <c r="G45" s="3">
        <f t="shared" si="10"/>
        <v>0</v>
      </c>
      <c r="H45" s="3">
        <f t="shared" si="10"/>
        <v>0</v>
      </c>
      <c r="I45" s="3">
        <f t="shared" si="10"/>
        <v>0</v>
      </c>
      <c r="J45" s="3">
        <f t="shared" si="10"/>
        <v>0</v>
      </c>
      <c r="K45" s="3">
        <f t="shared" si="10"/>
        <v>0</v>
      </c>
      <c r="L45" s="3">
        <f t="shared" si="10"/>
        <v>0</v>
      </c>
      <c r="M45" s="3">
        <f t="shared" si="10"/>
        <v>0</v>
      </c>
      <c r="N45" s="3">
        <f t="shared" si="10"/>
        <v>0</v>
      </c>
      <c r="O45" s="3">
        <f t="shared" si="10"/>
        <v>0</v>
      </c>
      <c r="P45" s="3">
        <f t="shared" si="10"/>
        <v>0</v>
      </c>
      <c r="Q45" s="3">
        <f t="shared" si="10"/>
        <v>0</v>
      </c>
      <c r="R45" s="3">
        <f t="shared" si="10"/>
        <v>0</v>
      </c>
      <c r="S45" s="3">
        <f t="shared" si="10"/>
        <v>0</v>
      </c>
      <c r="T45" s="3">
        <f t="shared" si="10"/>
        <v>0</v>
      </c>
      <c r="U45" s="3">
        <f t="shared" si="10"/>
        <v>0</v>
      </c>
      <c r="V45" s="3">
        <f t="shared" si="10"/>
        <v>0</v>
      </c>
      <c r="W45" s="3">
        <f t="shared" si="10"/>
        <v>0</v>
      </c>
      <c r="X45" s="3">
        <f t="shared" si="10"/>
        <v>0</v>
      </c>
      <c r="Y45" s="3">
        <f t="shared" si="10"/>
        <v>0</v>
      </c>
      <c r="Z45" s="3">
        <f t="shared" si="10"/>
        <v>0</v>
      </c>
      <c r="AA45" s="3">
        <f t="shared" si="10"/>
        <v>0</v>
      </c>
      <c r="AB45" s="3">
        <f t="shared" si="8"/>
        <v>20.520000000000003</v>
      </c>
    </row>
    <row r="46" spans="1:28" ht="60" customHeight="1">
      <c r="A46" s="5" t="s">
        <v>65</v>
      </c>
      <c r="B46" s="1"/>
      <c r="C46" s="3">
        <f>C13</f>
        <v>2.2999999999999998</v>
      </c>
      <c r="D46" s="3">
        <f>D13</f>
        <v>5.48</v>
      </c>
      <c r="E46" s="3">
        <f t="shared" ref="E46:AA46" si="11">E13</f>
        <v>5.8999999999999995</v>
      </c>
      <c r="F46" s="3">
        <f t="shared" si="11"/>
        <v>6.1400000000000006</v>
      </c>
      <c r="G46" s="3">
        <f t="shared" si="11"/>
        <v>6.37</v>
      </c>
      <c r="H46" s="3">
        <f t="shared" si="11"/>
        <v>6.5047500000000005</v>
      </c>
      <c r="I46" s="3">
        <f t="shared" si="11"/>
        <v>6.6427652500000001</v>
      </c>
      <c r="J46" s="3">
        <f t="shared" si="11"/>
        <v>6.7813500604999994</v>
      </c>
      <c r="K46" s="3">
        <f t="shared" si="11"/>
        <v>6.9076406194559992</v>
      </c>
      <c r="L46" s="3">
        <f t="shared" si="11"/>
        <v>7.0316880287404944</v>
      </c>
      <c r="M46" s="3">
        <f t="shared" si="11"/>
        <v>7.1582614607142512</v>
      </c>
      <c r="N46" s="3">
        <f t="shared" si="11"/>
        <v>7.2874125093068773</v>
      </c>
      <c r="O46" s="3">
        <f t="shared" si="11"/>
        <v>7.4187206664795911</v>
      </c>
      <c r="P46" s="3">
        <f t="shared" si="11"/>
        <v>7.552690583799091</v>
      </c>
      <c r="Q46" s="3">
        <f t="shared" si="11"/>
        <v>7.6888811342301464</v>
      </c>
      <c r="R46" s="3">
        <f t="shared" si="11"/>
        <v>7.8278203575338221</v>
      </c>
      <c r="S46" s="3">
        <f t="shared" si="11"/>
        <v>7.9695637710544158</v>
      </c>
      <c r="T46" s="3">
        <f t="shared" si="11"/>
        <v>8.0956216577271043</v>
      </c>
      <c r="U46" s="3">
        <f t="shared" si="11"/>
        <v>8.2239448076241182</v>
      </c>
      <c r="V46" s="3">
        <f t="shared" si="11"/>
        <v>8.3545747738250657</v>
      </c>
      <c r="W46" s="3">
        <f t="shared" si="11"/>
        <v>8.5058320987847615</v>
      </c>
      <c r="X46" s="3">
        <f t="shared" si="11"/>
        <v>8.6601180526627992</v>
      </c>
      <c r="Y46" s="3">
        <f t="shared" si="11"/>
        <v>8.8174932811683462</v>
      </c>
      <c r="Z46" s="3">
        <f t="shared" si="11"/>
        <v>8.9780196444605025</v>
      </c>
      <c r="AA46" s="3">
        <f t="shared" si="11"/>
        <v>9.1417602414695445</v>
      </c>
      <c r="AB46" s="3">
        <f t="shared" si="8"/>
        <v>181.7389089995369</v>
      </c>
    </row>
    <row r="47" spans="1:28">
      <c r="A47" s="5" t="s">
        <v>5</v>
      </c>
      <c r="B47" s="1"/>
      <c r="C47" s="3">
        <f>C43-C44</f>
        <v>-11.080499999999999</v>
      </c>
      <c r="D47" s="3">
        <f t="shared" ref="D47:AA47" si="12">D43-D44</f>
        <v>-4.2045000000000012</v>
      </c>
      <c r="E47" s="3">
        <f t="shared" si="12"/>
        <v>5.7008698000000022</v>
      </c>
      <c r="F47" s="3">
        <f t="shared" si="12"/>
        <v>6.2017219474999994</v>
      </c>
      <c r="G47" s="3">
        <f t="shared" si="12"/>
        <v>6.9344007643470009</v>
      </c>
      <c r="H47" s="3">
        <f t="shared" si="12"/>
        <v>7.3318267949208797</v>
      </c>
      <c r="I47" s="3">
        <f t="shared" si="12"/>
        <v>7.7472746167177142</v>
      </c>
      <c r="J47" s="3">
        <f t="shared" si="12"/>
        <v>8.1842914008864227</v>
      </c>
      <c r="K47" s="3">
        <f t="shared" si="12"/>
        <v>8.6566265003858796</v>
      </c>
      <c r="L47" s="3">
        <f t="shared" si="12"/>
        <v>9.1240212416553739</v>
      </c>
      <c r="M47" s="3">
        <f t="shared" si="12"/>
        <v>9.6113647619566613</v>
      </c>
      <c r="N47" s="3">
        <f t="shared" si="12"/>
        <v>10.11945950982553</v>
      </c>
      <c r="O47" s="3">
        <f t="shared" si="12"/>
        <v>10.649612489379852</v>
      </c>
      <c r="P47" s="3">
        <f t="shared" si="12"/>
        <v>11.202239231983008</v>
      </c>
      <c r="Q47" s="3">
        <f t="shared" si="12"/>
        <v>11.778736014551672</v>
      </c>
      <c r="R47" s="3">
        <f t="shared" si="12"/>
        <v>12.34063100860414</v>
      </c>
      <c r="S47" s="3">
        <f t="shared" si="12"/>
        <v>12.924951844264511</v>
      </c>
      <c r="T47" s="3">
        <f t="shared" si="12"/>
        <v>13.551096519743304</v>
      </c>
      <c r="U47" s="3">
        <f t="shared" si="12"/>
        <v>14.202055224235224</v>
      </c>
      <c r="V47" s="3">
        <f t="shared" si="12"/>
        <v>14.878761259181212</v>
      </c>
      <c r="W47" s="3">
        <f t="shared" si="12"/>
        <v>15.563904031409741</v>
      </c>
      <c r="X47" s="3">
        <f t="shared" si="12"/>
        <v>16.227989105958319</v>
      </c>
      <c r="Y47" s="3">
        <f t="shared" si="12"/>
        <v>16.916809520845892</v>
      </c>
      <c r="Z47" s="3">
        <f t="shared" si="12"/>
        <v>17.631249452822221</v>
      </c>
      <c r="AA47" s="3">
        <f t="shared" si="12"/>
        <v>18.372224005120792</v>
      </c>
      <c r="AB47" s="3">
        <f t="shared" si="8"/>
        <v>250.56711704629535</v>
      </c>
    </row>
    <row r="48" spans="1:28" ht="32.25" customHeight="1">
      <c r="A48" s="5" t="s">
        <v>7</v>
      </c>
      <c r="B48" s="1"/>
      <c r="C48" s="3">
        <f>C43+B43</f>
        <v>2.3694999999999999</v>
      </c>
      <c r="D48" s="3">
        <f>D43+C48</f>
        <v>13.015000000000001</v>
      </c>
      <c r="E48" s="3">
        <f>E43+D48</f>
        <v>24.615869800000002</v>
      </c>
      <c r="F48" s="3">
        <f>F43+E48</f>
        <v>36.957591747500004</v>
      </c>
      <c r="G48" s="3">
        <f>G43+F48</f>
        <v>50.261992511847005</v>
      </c>
      <c r="H48" s="3">
        <f t="shared" ref="H48:AA48" si="13">H43+G48</f>
        <v>64.098569306767885</v>
      </c>
      <c r="I48" s="3">
        <f t="shared" si="13"/>
        <v>78.4886091734856</v>
      </c>
      <c r="J48" s="3">
        <f t="shared" si="13"/>
        <v>93.454250634872025</v>
      </c>
      <c r="K48" s="3">
        <f t="shared" si="13"/>
        <v>109.0185177547139</v>
      </c>
      <c r="L48" s="3">
        <f t="shared" si="13"/>
        <v>125.17422702510976</v>
      </c>
      <c r="M48" s="3">
        <f t="shared" si="13"/>
        <v>141.94385324778068</v>
      </c>
      <c r="N48" s="3">
        <f t="shared" si="13"/>
        <v>159.35072526691309</v>
      </c>
      <c r="O48" s="3">
        <f t="shared" si="13"/>
        <v>177.41905842277254</v>
      </c>
      <c r="P48" s="3">
        <f t="shared" si="13"/>
        <v>196.17398823855464</v>
      </c>
      <c r="Q48" s="3">
        <f t="shared" si="13"/>
        <v>215.64160538733645</v>
      </c>
      <c r="R48" s="3">
        <f t="shared" si="13"/>
        <v>235.81005675347441</v>
      </c>
      <c r="S48" s="3">
        <f t="shared" si="13"/>
        <v>256.70457236879332</v>
      </c>
      <c r="T48" s="3">
        <f t="shared" si="13"/>
        <v>278.35129054626373</v>
      </c>
      <c r="U48" s="3">
        <f t="shared" si="13"/>
        <v>300.77729057812309</v>
      </c>
      <c r="V48" s="3">
        <f t="shared" si="13"/>
        <v>324.01062661112934</v>
      </c>
      <c r="W48" s="3">
        <f t="shared" si="13"/>
        <v>348.08036274132382</v>
      </c>
      <c r="X48" s="3">
        <f t="shared" si="13"/>
        <v>372.96846989994492</v>
      </c>
      <c r="Y48" s="3">
        <f t="shared" si="13"/>
        <v>398.70277270195913</v>
      </c>
      <c r="Z48" s="3">
        <f t="shared" si="13"/>
        <v>425.31204179924185</v>
      </c>
      <c r="AA48" s="3">
        <f t="shared" si="13"/>
        <v>452.82602604583218</v>
      </c>
      <c r="AB48" s="3"/>
    </row>
    <row r="49" spans="1:29" ht="35.25" customHeight="1">
      <c r="A49" s="5" t="s">
        <v>6</v>
      </c>
      <c r="B49" s="1"/>
      <c r="C49" s="3">
        <f>C44+B49</f>
        <v>13.45</v>
      </c>
      <c r="D49" s="3">
        <f>D44+C49</f>
        <v>28.3</v>
      </c>
      <c r="E49" s="3">
        <f>E44+D49</f>
        <v>34.200000000000003</v>
      </c>
      <c r="F49" s="3">
        <f t="shared" ref="F49:AA49" si="14">F44+E49</f>
        <v>40.340000000000003</v>
      </c>
      <c r="G49" s="3">
        <f t="shared" si="14"/>
        <v>46.71</v>
      </c>
      <c r="H49" s="3">
        <f t="shared" si="14"/>
        <v>53.214750000000002</v>
      </c>
      <c r="I49" s="3">
        <f t="shared" si="14"/>
        <v>59.857515250000006</v>
      </c>
      <c r="J49" s="3">
        <f t="shared" si="14"/>
        <v>66.638865310500009</v>
      </c>
      <c r="K49" s="3">
        <f t="shared" si="14"/>
        <v>73.546505929956012</v>
      </c>
      <c r="L49" s="3">
        <f t="shared" si="14"/>
        <v>80.578193958696502</v>
      </c>
      <c r="M49" s="3">
        <f t="shared" si="14"/>
        <v>87.73645541941076</v>
      </c>
      <c r="N49" s="3">
        <f t="shared" si="14"/>
        <v>95.023867928717635</v>
      </c>
      <c r="O49" s="3">
        <f t="shared" si="14"/>
        <v>102.44258859519722</v>
      </c>
      <c r="P49" s="3">
        <f t="shared" si="14"/>
        <v>109.99527917899631</v>
      </c>
      <c r="Q49" s="3">
        <f t="shared" si="14"/>
        <v>117.68416031322646</v>
      </c>
      <c r="R49" s="3">
        <f t="shared" si="14"/>
        <v>125.51198067076028</v>
      </c>
      <c r="S49" s="3">
        <f t="shared" si="14"/>
        <v>133.48154444181469</v>
      </c>
      <c r="T49" s="3">
        <f t="shared" si="14"/>
        <v>141.57716609954178</v>
      </c>
      <c r="U49" s="3">
        <f t="shared" si="14"/>
        <v>149.80111090716591</v>
      </c>
      <c r="V49" s="3">
        <f t="shared" si="14"/>
        <v>158.15568568099098</v>
      </c>
      <c r="W49" s="3">
        <f t="shared" si="14"/>
        <v>166.66151777977575</v>
      </c>
      <c r="X49" s="3">
        <f t="shared" si="14"/>
        <v>175.32163583243855</v>
      </c>
      <c r="Y49" s="3">
        <f t="shared" si="14"/>
        <v>184.13912911360688</v>
      </c>
      <c r="Z49" s="3">
        <f t="shared" si="14"/>
        <v>193.1171487580674</v>
      </c>
      <c r="AA49" s="3">
        <f t="shared" si="14"/>
        <v>202.25890899953694</v>
      </c>
      <c r="AB49" s="3"/>
    </row>
    <row r="50" spans="1:29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9">
      <c r="A51" s="1" t="s">
        <v>25</v>
      </c>
      <c r="B51" s="1" t="s">
        <v>64</v>
      </c>
      <c r="C51" s="3" t="s">
        <v>39</v>
      </c>
      <c r="D51" s="3" t="s">
        <v>40</v>
      </c>
      <c r="E51" s="3" t="s">
        <v>41</v>
      </c>
      <c r="F51" s="3" t="s">
        <v>42</v>
      </c>
      <c r="G51" s="3" t="s">
        <v>43</v>
      </c>
      <c r="H51" s="3" t="s">
        <v>44</v>
      </c>
      <c r="I51" s="3" t="s">
        <v>45</v>
      </c>
      <c r="J51" s="3" t="s">
        <v>46</v>
      </c>
      <c r="K51" s="3" t="s">
        <v>47</v>
      </c>
      <c r="L51" s="3" t="s">
        <v>48</v>
      </c>
      <c r="M51" s="3" t="s">
        <v>49</v>
      </c>
      <c r="N51" s="3" t="s">
        <v>50</v>
      </c>
      <c r="O51" s="3" t="s">
        <v>51</v>
      </c>
      <c r="P51" s="3" t="s">
        <v>52</v>
      </c>
      <c r="Q51" s="3" t="s">
        <v>53</v>
      </c>
      <c r="R51" s="3" t="s">
        <v>54</v>
      </c>
      <c r="S51" s="3" t="s">
        <v>55</v>
      </c>
      <c r="T51" s="3" t="s">
        <v>56</v>
      </c>
      <c r="U51" s="3" t="s">
        <v>57</v>
      </c>
      <c r="V51" s="3" t="s">
        <v>58</v>
      </c>
      <c r="W51" s="3" t="s">
        <v>59</v>
      </c>
      <c r="X51" s="3" t="s">
        <v>60</v>
      </c>
      <c r="Y51" s="3" t="s">
        <v>61</v>
      </c>
      <c r="Z51" s="3" t="s">
        <v>62</v>
      </c>
      <c r="AA51" s="3" t="s">
        <v>63</v>
      </c>
      <c r="AB51" s="3" t="s">
        <v>0</v>
      </c>
    </row>
    <row r="52" spans="1:29" ht="60" customHeight="1">
      <c r="A52" s="5" t="s">
        <v>26</v>
      </c>
      <c r="B52" s="3">
        <v>0</v>
      </c>
      <c r="C52" s="3">
        <f>C53-C54</f>
        <v>6.9500000000000117E-2</v>
      </c>
      <c r="D52" s="3">
        <f>D53-D54</f>
        <v>5.1654999999999998</v>
      </c>
      <c r="E52" s="3">
        <f t="shared" ref="E52:AA52" si="15">E53-E54</f>
        <v>5.7008698000000022</v>
      </c>
      <c r="F52" s="3">
        <f t="shared" si="15"/>
        <v>6.2017219474999994</v>
      </c>
      <c r="G52" s="3">
        <f t="shared" si="15"/>
        <v>6.9344007643470009</v>
      </c>
      <c r="H52" s="3">
        <f t="shared" si="15"/>
        <v>7.3318267949208797</v>
      </c>
      <c r="I52" s="3">
        <f t="shared" si="15"/>
        <v>7.7472746167177142</v>
      </c>
      <c r="J52" s="3">
        <f t="shared" si="15"/>
        <v>8.1842914008864227</v>
      </c>
      <c r="K52" s="3">
        <f t="shared" si="15"/>
        <v>8.6566265003858796</v>
      </c>
      <c r="L52" s="3">
        <f t="shared" si="15"/>
        <v>9.1240212416553739</v>
      </c>
      <c r="M52" s="3">
        <f t="shared" si="15"/>
        <v>9.6113647619566613</v>
      </c>
      <c r="N52" s="3">
        <f t="shared" si="15"/>
        <v>10.11945950982553</v>
      </c>
      <c r="O52" s="3">
        <f t="shared" si="15"/>
        <v>10.649612489379852</v>
      </c>
      <c r="P52" s="3">
        <f t="shared" si="15"/>
        <v>11.202239231983008</v>
      </c>
      <c r="Q52" s="3">
        <f t="shared" si="15"/>
        <v>11.778736014551672</v>
      </c>
      <c r="R52" s="3">
        <f t="shared" si="15"/>
        <v>12.34063100860414</v>
      </c>
      <c r="S52" s="3">
        <f t="shared" si="15"/>
        <v>12.924951844264511</v>
      </c>
      <c r="T52" s="3">
        <f t="shared" si="15"/>
        <v>13.551096519743304</v>
      </c>
      <c r="U52" s="3">
        <f t="shared" si="15"/>
        <v>14.202055224235224</v>
      </c>
      <c r="V52" s="3">
        <f t="shared" si="15"/>
        <v>14.878761259181212</v>
      </c>
      <c r="W52" s="3">
        <f t="shared" si="15"/>
        <v>15.563904031409741</v>
      </c>
      <c r="X52" s="3">
        <f t="shared" si="15"/>
        <v>16.227989105958319</v>
      </c>
      <c r="Y52" s="3">
        <f t="shared" si="15"/>
        <v>16.916809520845892</v>
      </c>
      <c r="Z52" s="3">
        <f t="shared" si="15"/>
        <v>17.631249452822221</v>
      </c>
      <c r="AA52" s="3">
        <f t="shared" si="15"/>
        <v>18.372224005120792</v>
      </c>
      <c r="AB52" s="3">
        <f t="shared" ref="AB52:AB55" si="16">SUM(C52:AA52)</f>
        <v>271.08711704629542</v>
      </c>
    </row>
    <row r="53" spans="1:29" ht="60" customHeight="1">
      <c r="A53" s="5" t="s">
        <v>35</v>
      </c>
      <c r="B53" s="3"/>
      <c r="C53" s="3">
        <f>C22</f>
        <v>2.3694999999999999</v>
      </c>
      <c r="D53" s="3">
        <f t="shared" ref="D53:AA53" si="17">D22</f>
        <v>10.6455</v>
      </c>
      <c r="E53" s="3">
        <f t="shared" si="17"/>
        <v>11.600869800000002</v>
      </c>
      <c r="F53" s="3">
        <f t="shared" si="17"/>
        <v>12.3417219475</v>
      </c>
      <c r="G53" s="3">
        <f t="shared" si="17"/>
        <v>13.304400764347001</v>
      </c>
      <c r="H53" s="3">
        <f t="shared" si="17"/>
        <v>13.83657679492088</v>
      </c>
      <c r="I53" s="3">
        <f t="shared" si="17"/>
        <v>14.390039866717714</v>
      </c>
      <c r="J53" s="3">
        <f t="shared" si="17"/>
        <v>14.965641461386422</v>
      </c>
      <c r="K53" s="3">
        <f t="shared" si="17"/>
        <v>15.564267119841878</v>
      </c>
      <c r="L53" s="3">
        <f t="shared" si="17"/>
        <v>16.155709270395867</v>
      </c>
      <c r="M53" s="3">
        <f t="shared" si="17"/>
        <v>16.769626222670912</v>
      </c>
      <c r="N53" s="3">
        <f t="shared" si="17"/>
        <v>17.406872019132408</v>
      </c>
      <c r="O53" s="3">
        <f t="shared" si="17"/>
        <v>18.068333155859442</v>
      </c>
      <c r="P53" s="3">
        <f t="shared" si="17"/>
        <v>18.754929815782099</v>
      </c>
      <c r="Q53" s="3">
        <f t="shared" si="17"/>
        <v>19.467617148781819</v>
      </c>
      <c r="R53" s="3">
        <f t="shared" si="17"/>
        <v>20.168451366137962</v>
      </c>
      <c r="S53" s="3">
        <f t="shared" si="17"/>
        <v>20.894515615318927</v>
      </c>
      <c r="T53" s="3">
        <f t="shared" si="17"/>
        <v>21.646718177470408</v>
      </c>
      <c r="U53" s="3">
        <f t="shared" si="17"/>
        <v>22.426000031859342</v>
      </c>
      <c r="V53" s="3">
        <f t="shared" si="17"/>
        <v>23.233336033006278</v>
      </c>
      <c r="W53" s="3">
        <f t="shared" si="17"/>
        <v>24.069736130194503</v>
      </c>
      <c r="X53" s="3">
        <f t="shared" si="17"/>
        <v>24.888107158621118</v>
      </c>
      <c r="Y53" s="3">
        <f t="shared" si="17"/>
        <v>25.734302802014238</v>
      </c>
      <c r="Z53" s="3">
        <f t="shared" si="17"/>
        <v>26.609269097282723</v>
      </c>
      <c r="AA53" s="3">
        <f t="shared" si="17"/>
        <v>27.513984246590336</v>
      </c>
      <c r="AB53" s="3"/>
    </row>
    <row r="54" spans="1:29" ht="60" customHeight="1">
      <c r="A54" s="5" t="s">
        <v>66</v>
      </c>
      <c r="B54" s="3"/>
      <c r="C54" s="3">
        <f>C13</f>
        <v>2.2999999999999998</v>
      </c>
      <c r="D54" s="3">
        <f t="shared" ref="D54:AA54" si="18">D13</f>
        <v>5.48</v>
      </c>
      <c r="E54" s="3">
        <f t="shared" si="18"/>
        <v>5.8999999999999995</v>
      </c>
      <c r="F54" s="3">
        <f t="shared" si="18"/>
        <v>6.1400000000000006</v>
      </c>
      <c r="G54" s="3">
        <f t="shared" si="18"/>
        <v>6.37</v>
      </c>
      <c r="H54" s="3">
        <f t="shared" si="18"/>
        <v>6.5047500000000005</v>
      </c>
      <c r="I54" s="3">
        <f t="shared" si="18"/>
        <v>6.6427652500000001</v>
      </c>
      <c r="J54" s="3">
        <f t="shared" si="18"/>
        <v>6.7813500604999994</v>
      </c>
      <c r="K54" s="3">
        <f t="shared" si="18"/>
        <v>6.9076406194559992</v>
      </c>
      <c r="L54" s="3">
        <f t="shared" si="18"/>
        <v>7.0316880287404944</v>
      </c>
      <c r="M54" s="3">
        <f t="shared" si="18"/>
        <v>7.1582614607142512</v>
      </c>
      <c r="N54" s="3">
        <f t="shared" si="18"/>
        <v>7.2874125093068773</v>
      </c>
      <c r="O54" s="3">
        <f t="shared" si="18"/>
        <v>7.4187206664795911</v>
      </c>
      <c r="P54" s="3">
        <f t="shared" si="18"/>
        <v>7.552690583799091</v>
      </c>
      <c r="Q54" s="3">
        <f t="shared" si="18"/>
        <v>7.6888811342301464</v>
      </c>
      <c r="R54" s="3">
        <f t="shared" si="18"/>
        <v>7.8278203575338221</v>
      </c>
      <c r="S54" s="3">
        <f t="shared" si="18"/>
        <v>7.9695637710544158</v>
      </c>
      <c r="T54" s="3">
        <f t="shared" si="18"/>
        <v>8.0956216577271043</v>
      </c>
      <c r="U54" s="3">
        <f t="shared" si="18"/>
        <v>8.2239448076241182</v>
      </c>
      <c r="V54" s="3">
        <f t="shared" si="18"/>
        <v>8.3545747738250657</v>
      </c>
      <c r="W54" s="3">
        <f t="shared" si="18"/>
        <v>8.5058320987847615</v>
      </c>
      <c r="X54" s="3">
        <f t="shared" si="18"/>
        <v>8.6601180526627992</v>
      </c>
      <c r="Y54" s="3">
        <f t="shared" si="18"/>
        <v>8.8174932811683462</v>
      </c>
      <c r="Z54" s="3">
        <f t="shared" si="18"/>
        <v>8.9780196444605025</v>
      </c>
      <c r="AA54" s="3">
        <f t="shared" si="18"/>
        <v>9.1417602414695445</v>
      </c>
      <c r="AB54" s="3"/>
    </row>
    <row r="55" spans="1:29" ht="19.5" customHeight="1">
      <c r="A55" s="5" t="s">
        <v>27</v>
      </c>
      <c r="B55" s="3"/>
      <c r="C55" s="3">
        <f>C7</f>
        <v>11.15</v>
      </c>
      <c r="D55" s="3">
        <f t="shared" ref="D55:AA55" si="19">D7</f>
        <v>9.370000000000001</v>
      </c>
      <c r="E55" s="3">
        <f t="shared" si="19"/>
        <v>0</v>
      </c>
      <c r="F55" s="3">
        <f t="shared" si="19"/>
        <v>0</v>
      </c>
      <c r="G55" s="3">
        <f t="shared" si="19"/>
        <v>0</v>
      </c>
      <c r="H55" s="3">
        <f t="shared" si="19"/>
        <v>0</v>
      </c>
      <c r="I55" s="3">
        <f t="shared" si="19"/>
        <v>0</v>
      </c>
      <c r="J55" s="3">
        <f t="shared" si="19"/>
        <v>0</v>
      </c>
      <c r="K55" s="3">
        <f t="shared" si="19"/>
        <v>0</v>
      </c>
      <c r="L55" s="3">
        <f t="shared" si="19"/>
        <v>0</v>
      </c>
      <c r="M55" s="3">
        <f t="shared" si="19"/>
        <v>0</v>
      </c>
      <c r="N55" s="3">
        <f t="shared" si="19"/>
        <v>0</v>
      </c>
      <c r="O55" s="3">
        <f t="shared" si="19"/>
        <v>0</v>
      </c>
      <c r="P55" s="3">
        <f t="shared" si="19"/>
        <v>0</v>
      </c>
      <c r="Q55" s="3">
        <f t="shared" si="19"/>
        <v>0</v>
      </c>
      <c r="R55" s="3">
        <f t="shared" si="19"/>
        <v>0</v>
      </c>
      <c r="S55" s="3">
        <f t="shared" si="19"/>
        <v>0</v>
      </c>
      <c r="T55" s="3">
        <f t="shared" si="19"/>
        <v>0</v>
      </c>
      <c r="U55" s="3">
        <f t="shared" si="19"/>
        <v>0</v>
      </c>
      <c r="V55" s="3">
        <f t="shared" si="19"/>
        <v>0</v>
      </c>
      <c r="W55" s="3">
        <f t="shared" si="19"/>
        <v>0</v>
      </c>
      <c r="X55" s="3">
        <f t="shared" si="19"/>
        <v>0</v>
      </c>
      <c r="Y55" s="3">
        <f t="shared" si="19"/>
        <v>0</v>
      </c>
      <c r="Z55" s="3">
        <f t="shared" si="19"/>
        <v>0</v>
      </c>
      <c r="AA55" s="3">
        <f t="shared" si="19"/>
        <v>0</v>
      </c>
      <c r="AB55" s="3">
        <f t="shared" si="16"/>
        <v>20.520000000000003</v>
      </c>
    </row>
    <row r="56" spans="1:29" ht="74.25" customHeight="1">
      <c r="A56" s="5" t="s">
        <v>28</v>
      </c>
      <c r="B56" s="3">
        <v>0</v>
      </c>
      <c r="C56" s="3">
        <f>C52-C55</f>
        <v>-11.080500000000001</v>
      </c>
      <c r="D56" s="3">
        <f>D52-D55</f>
        <v>-4.2045000000000012</v>
      </c>
      <c r="E56" s="3">
        <f t="shared" ref="E56:AB56" si="20">E52-E55</f>
        <v>5.7008698000000022</v>
      </c>
      <c r="F56" s="3">
        <f t="shared" si="20"/>
        <v>6.2017219474999994</v>
      </c>
      <c r="G56" s="3">
        <f t="shared" si="20"/>
        <v>6.9344007643470009</v>
      </c>
      <c r="H56" s="3">
        <f t="shared" si="20"/>
        <v>7.3318267949208797</v>
      </c>
      <c r="I56" s="3">
        <f t="shared" si="20"/>
        <v>7.7472746167177142</v>
      </c>
      <c r="J56" s="3">
        <f t="shared" si="20"/>
        <v>8.1842914008864227</v>
      </c>
      <c r="K56" s="3">
        <f t="shared" si="20"/>
        <v>8.6566265003858796</v>
      </c>
      <c r="L56" s="3">
        <f t="shared" si="20"/>
        <v>9.1240212416553739</v>
      </c>
      <c r="M56" s="3">
        <f t="shared" si="20"/>
        <v>9.6113647619566613</v>
      </c>
      <c r="N56" s="3">
        <f t="shared" si="20"/>
        <v>10.11945950982553</v>
      </c>
      <c r="O56" s="3">
        <f t="shared" si="20"/>
        <v>10.649612489379852</v>
      </c>
      <c r="P56" s="3">
        <f t="shared" si="20"/>
        <v>11.202239231983008</v>
      </c>
      <c r="Q56" s="3">
        <f t="shared" si="20"/>
        <v>11.778736014551672</v>
      </c>
      <c r="R56" s="3">
        <f t="shared" si="20"/>
        <v>12.34063100860414</v>
      </c>
      <c r="S56" s="3">
        <f t="shared" si="20"/>
        <v>12.924951844264511</v>
      </c>
      <c r="T56" s="3">
        <f t="shared" si="20"/>
        <v>13.551096519743304</v>
      </c>
      <c r="U56" s="3">
        <f t="shared" si="20"/>
        <v>14.202055224235224</v>
      </c>
      <c r="V56" s="3">
        <f t="shared" si="20"/>
        <v>14.878761259181212</v>
      </c>
      <c r="W56" s="3">
        <f t="shared" si="20"/>
        <v>15.563904031409741</v>
      </c>
      <c r="X56" s="3">
        <f t="shared" si="20"/>
        <v>16.227989105958319</v>
      </c>
      <c r="Y56" s="3">
        <f t="shared" si="20"/>
        <v>16.916809520845892</v>
      </c>
      <c r="Z56" s="3">
        <f t="shared" si="20"/>
        <v>17.631249452822221</v>
      </c>
      <c r="AA56" s="3">
        <f t="shared" si="20"/>
        <v>18.372224005120792</v>
      </c>
      <c r="AB56" s="3">
        <f t="shared" si="20"/>
        <v>250.56711704629541</v>
      </c>
    </row>
    <row r="57" spans="1:29" ht="63" customHeight="1">
      <c r="A57" s="5" t="s">
        <v>29</v>
      </c>
      <c r="B57" s="3">
        <v>0</v>
      </c>
      <c r="C57" s="3">
        <f>C56+B57</f>
        <v>-11.080500000000001</v>
      </c>
      <c r="D57" s="3">
        <f>D56+C57</f>
        <v>-15.285000000000002</v>
      </c>
      <c r="E57" s="3">
        <f>E56+D57</f>
        <v>-9.5841302000000006</v>
      </c>
      <c r="F57" s="3">
        <f>F56+E57</f>
        <v>-3.3824082525000012</v>
      </c>
      <c r="G57" s="3">
        <f t="shared" ref="G57:AA57" si="21">G56+F57</f>
        <v>3.5519925118469997</v>
      </c>
      <c r="H57" s="3">
        <f t="shared" si="21"/>
        <v>10.883819306767879</v>
      </c>
      <c r="I57" s="3">
        <f t="shared" si="21"/>
        <v>18.631093923485594</v>
      </c>
      <c r="J57" s="3">
        <f t="shared" si="21"/>
        <v>26.815385324372016</v>
      </c>
      <c r="K57" s="3">
        <f t="shared" si="21"/>
        <v>35.472011824757899</v>
      </c>
      <c r="L57" s="3">
        <f t="shared" si="21"/>
        <v>44.59603306641327</v>
      </c>
      <c r="M57" s="3">
        <f t="shared" si="21"/>
        <v>54.207397828369935</v>
      </c>
      <c r="N57" s="3">
        <f t="shared" si="21"/>
        <v>64.326857338195467</v>
      </c>
      <c r="O57" s="3">
        <f t="shared" si="21"/>
        <v>74.976469827575315</v>
      </c>
      <c r="P57" s="3">
        <f t="shared" si="21"/>
        <v>86.178709059558315</v>
      </c>
      <c r="Q57" s="3">
        <f t="shared" si="21"/>
        <v>97.957445074109984</v>
      </c>
      <c r="R57" s="3">
        <f t="shared" si="21"/>
        <v>110.29807608271412</v>
      </c>
      <c r="S57" s="3">
        <f t="shared" si="21"/>
        <v>123.22302792697863</v>
      </c>
      <c r="T57" s="3">
        <f t="shared" si="21"/>
        <v>136.77412444672194</v>
      </c>
      <c r="U57" s="3">
        <f t="shared" si="21"/>
        <v>150.97617967095715</v>
      </c>
      <c r="V57" s="3">
        <f t="shared" si="21"/>
        <v>165.85494093013835</v>
      </c>
      <c r="W57" s="3">
        <f t="shared" si="21"/>
        <v>181.4188449615481</v>
      </c>
      <c r="X57" s="3">
        <f t="shared" si="21"/>
        <v>197.64683406750643</v>
      </c>
      <c r="Y57" s="3">
        <f t="shared" si="21"/>
        <v>214.56364358835233</v>
      </c>
      <c r="Z57" s="3">
        <f t="shared" si="21"/>
        <v>232.19489304117457</v>
      </c>
      <c r="AA57" s="3">
        <f t="shared" si="21"/>
        <v>250.56711704629535</v>
      </c>
      <c r="AB57" s="3"/>
    </row>
    <row r="58" spans="1:29" ht="62.25" customHeight="1">
      <c r="A58" s="5" t="s">
        <v>30</v>
      </c>
      <c r="B58" s="3">
        <v>1.25</v>
      </c>
      <c r="C58" s="3">
        <v>1.25</v>
      </c>
      <c r="D58" s="3">
        <v>1.2</v>
      </c>
      <c r="E58" s="3">
        <v>1.1499999999999999</v>
      </c>
      <c r="F58" s="3">
        <v>1.1499999999999999</v>
      </c>
      <c r="G58" s="3">
        <v>1.1499999999999999</v>
      </c>
      <c r="H58" s="3">
        <v>1.1499999999999999</v>
      </c>
      <c r="I58" s="3">
        <v>1.1499999999999999</v>
      </c>
      <c r="J58" s="3">
        <v>1.1499999999999999</v>
      </c>
      <c r="K58" s="3">
        <v>1.1499999999999999</v>
      </c>
      <c r="L58" s="3">
        <v>1.1499999999999999</v>
      </c>
      <c r="M58" s="3">
        <v>1.1499999999999999</v>
      </c>
      <c r="N58" s="3">
        <v>1.1499999999999999</v>
      </c>
      <c r="O58" s="3">
        <v>1.1499999999999999</v>
      </c>
      <c r="P58" s="3">
        <v>1.1499999999999999</v>
      </c>
      <c r="Q58" s="3">
        <v>1.1499999999999999</v>
      </c>
      <c r="R58" s="3">
        <v>1.1499999999999999</v>
      </c>
      <c r="S58" s="3">
        <v>1.1499999999999999</v>
      </c>
      <c r="T58" s="3">
        <v>1.1499999999999999</v>
      </c>
      <c r="U58" s="3">
        <v>1.1499999999999999</v>
      </c>
      <c r="V58" s="3">
        <v>1.1499999999999999</v>
      </c>
      <c r="W58" s="3">
        <v>1.1499999999999999</v>
      </c>
      <c r="X58" s="3">
        <v>1.1499999999999999</v>
      </c>
      <c r="Y58" s="3">
        <v>1.1499999999999999</v>
      </c>
      <c r="Z58" s="3">
        <v>1.1499999999999999</v>
      </c>
      <c r="AA58" s="3">
        <v>1.1499999999999999</v>
      </c>
      <c r="AB58" s="3"/>
    </row>
    <row r="59" spans="1:29" ht="19.5" customHeight="1">
      <c r="A59" s="5" t="s">
        <v>31</v>
      </c>
      <c r="B59" s="3">
        <v>1</v>
      </c>
      <c r="C59" s="3">
        <v>0.8</v>
      </c>
      <c r="D59" s="3">
        <v>0.69444444444444442</v>
      </c>
      <c r="E59" s="3">
        <v>0.65751623243198831</v>
      </c>
      <c r="F59" s="3">
        <v>0.57175324559303342</v>
      </c>
      <c r="G59" s="3">
        <v>0.49717673529828987</v>
      </c>
      <c r="H59" s="3">
        <v>0.43232759591155645</v>
      </c>
      <c r="I59" s="3">
        <v>0.37593703992309269</v>
      </c>
      <c r="J59" s="3">
        <v>0.32690177384616753</v>
      </c>
      <c r="K59" s="3">
        <v>0.28426241204014574</v>
      </c>
      <c r="L59" s="3">
        <v>0.24718470612186585</v>
      </c>
      <c r="M59" s="3">
        <v>0.21494322271466598</v>
      </c>
      <c r="N59" s="3">
        <v>0.18690715018666609</v>
      </c>
      <c r="O59" s="3">
        <v>0.16252795668405748</v>
      </c>
      <c r="P59" s="3">
        <v>0.14132865798613695</v>
      </c>
      <c r="Q59" s="3">
        <v>0.1228944852053365</v>
      </c>
      <c r="R59" s="3">
        <v>0.10686476974377089</v>
      </c>
      <c r="S59" s="3">
        <v>9.2925886733713825E-2</v>
      </c>
      <c r="T59" s="3">
        <v>8.0805118898881603E-2</v>
      </c>
      <c r="U59" s="3">
        <v>7.0265320781636179E-2</v>
      </c>
      <c r="V59" s="3">
        <v>6.1100278940553199E-2</v>
      </c>
      <c r="W59" s="3">
        <v>5.3130677339611479E-2</v>
      </c>
      <c r="X59" s="3">
        <v>4.6200588990966504E-2</v>
      </c>
      <c r="Y59" s="3">
        <v>4.0174425209536097E-2</v>
      </c>
      <c r="Z59" s="3">
        <v>3.493428279090096E-2</v>
      </c>
      <c r="AA59" s="3">
        <v>0.03</v>
      </c>
      <c r="AB59" s="3"/>
    </row>
    <row r="60" spans="1:29" ht="47.25" customHeight="1">
      <c r="A60" s="5" t="s">
        <v>32</v>
      </c>
      <c r="B60" s="3">
        <f>B56*B59</f>
        <v>0</v>
      </c>
      <c r="C60" s="3">
        <f>C56*C59</f>
        <v>-8.8644000000000016</v>
      </c>
      <c r="D60" s="3">
        <f>D56*D59</f>
        <v>-2.9197916666666672</v>
      </c>
      <c r="E60" s="3">
        <f>E56*E59</f>
        <v>3.748414432481304</v>
      </c>
      <c r="F60" s="3">
        <f>F56*F59</f>
        <v>3.5458546517486726</v>
      </c>
      <c r="G60" s="3">
        <f t="shared" ref="G60:AA60" si="22">G56*G59</f>
        <v>3.4476227332680081</v>
      </c>
      <c r="H60" s="3">
        <f t="shared" si="22"/>
        <v>3.1697510518880763</v>
      </c>
      <c r="I60" s="3">
        <f t="shared" si="22"/>
        <v>2.91248748688017</v>
      </c>
      <c r="J60" s="3">
        <f t="shared" si="22"/>
        <v>2.6754593766237069</v>
      </c>
      <c r="K60" s="3">
        <f t="shared" si="22"/>
        <v>2.4607535291303355</v>
      </c>
      <c r="L60" s="3">
        <f t="shared" si="22"/>
        <v>2.2553185092682453</v>
      </c>
      <c r="M60" s="3">
        <f t="shared" si="22"/>
        <v>2.0658977166211434</v>
      </c>
      <c r="N60" s="3">
        <f t="shared" si="22"/>
        <v>1.8913993384108467</v>
      </c>
      <c r="O60" s="3">
        <f t="shared" si="22"/>
        <v>1.7308597573759261</v>
      </c>
      <c r="P60" s="3">
        <f t="shared" si="22"/>
        <v>1.583197437095812</v>
      </c>
      <c r="Q60" s="3">
        <f t="shared" si="22"/>
        <v>1.4475416988778846</v>
      </c>
      <c r="R60" s="3">
        <f t="shared" si="22"/>
        <v>1.3187786912273205</v>
      </c>
      <c r="S60" s="3">
        <f t="shared" si="22"/>
        <v>1.2010626111188296</v>
      </c>
      <c r="T60" s="3">
        <f t="shared" si="22"/>
        <v>1.0949979654880784</v>
      </c>
      <c r="U60" s="3">
        <f t="shared" si="22"/>
        <v>0.99791196608939992</v>
      </c>
      <c r="V60" s="3">
        <f t="shared" si="22"/>
        <v>0.90909646322586868</v>
      </c>
      <c r="W60" s="3">
        <f t="shared" si="22"/>
        <v>0.82692076323750929</v>
      </c>
      <c r="X60" s="3">
        <f t="shared" si="22"/>
        <v>0.74974265483426228</v>
      </c>
      <c r="Y60" s="3">
        <f t="shared" si="22"/>
        <v>0.67962309887919148</v>
      </c>
      <c r="Z60" s="3">
        <f t="shared" si="22"/>
        <v>0.61593505434180928</v>
      </c>
      <c r="AA60" s="3">
        <f t="shared" si="22"/>
        <v>0.55116672015362378</v>
      </c>
      <c r="AB60" s="3">
        <f t="shared" ref="AB60" si="23">SUM(C60:AA60)</f>
        <v>30.095602041599356</v>
      </c>
      <c r="AC60" s="7" t="s">
        <v>33</v>
      </c>
    </row>
    <row r="61" spans="1:29" ht="75.75" customHeight="1">
      <c r="A61" s="5" t="s">
        <v>34</v>
      </c>
      <c r="B61" s="3">
        <v>0</v>
      </c>
      <c r="C61" s="3">
        <f>C60+B61</f>
        <v>-8.8644000000000016</v>
      </c>
      <c r="D61" s="3">
        <f>D60+C61</f>
        <v>-11.784191666666668</v>
      </c>
      <c r="E61" s="3">
        <f>E60+D61</f>
        <v>-8.0357772341853639</v>
      </c>
      <c r="F61" s="3">
        <f>F60+E61</f>
        <v>-4.4899225824366908</v>
      </c>
      <c r="G61" s="3">
        <f t="shared" ref="G61:AA61" si="24">G60+F61</f>
        <v>-1.0422998491686828</v>
      </c>
      <c r="H61" s="9">
        <f t="shared" si="24"/>
        <v>2.1274512027193935</v>
      </c>
      <c r="I61" s="3">
        <f t="shared" si="24"/>
        <v>5.0399386895995635</v>
      </c>
      <c r="J61" s="3">
        <f t="shared" si="24"/>
        <v>7.7153980662232708</v>
      </c>
      <c r="K61" s="3">
        <f t="shared" si="24"/>
        <v>10.176151595353605</v>
      </c>
      <c r="L61" s="3">
        <f t="shared" si="24"/>
        <v>12.431470104621852</v>
      </c>
      <c r="M61" s="3">
        <f t="shared" si="24"/>
        <v>14.497367821242996</v>
      </c>
      <c r="N61" s="3">
        <f t="shared" si="24"/>
        <v>16.388767159653842</v>
      </c>
      <c r="O61" s="3">
        <f t="shared" si="24"/>
        <v>18.11962691702977</v>
      </c>
      <c r="P61" s="3">
        <f t="shared" si="24"/>
        <v>19.702824354125582</v>
      </c>
      <c r="Q61" s="3">
        <f t="shared" si="24"/>
        <v>21.150366053003467</v>
      </c>
      <c r="R61" s="3">
        <f t="shared" si="24"/>
        <v>22.469144744230785</v>
      </c>
      <c r="S61" s="3">
        <f t="shared" si="24"/>
        <v>23.670207355349614</v>
      </c>
      <c r="T61" s="3">
        <f t="shared" si="24"/>
        <v>24.765205320837694</v>
      </c>
      <c r="U61" s="3">
        <f t="shared" si="24"/>
        <v>25.763117286927095</v>
      </c>
      <c r="V61" s="3">
        <f t="shared" si="24"/>
        <v>26.672213750152963</v>
      </c>
      <c r="W61" s="3">
        <f t="shared" si="24"/>
        <v>27.499134513390473</v>
      </c>
      <c r="X61" s="3">
        <f t="shared" si="24"/>
        <v>28.248877168224734</v>
      </c>
      <c r="Y61" s="3">
        <f t="shared" si="24"/>
        <v>28.928500267103924</v>
      </c>
      <c r="Z61" s="3">
        <f t="shared" si="24"/>
        <v>29.544435321445732</v>
      </c>
      <c r="AA61" s="3">
        <f t="shared" si="24"/>
        <v>30.095602041599356</v>
      </c>
      <c r="AB61" s="3"/>
      <c r="AC61" s="7" t="s">
        <v>33</v>
      </c>
    </row>
  </sheetData>
  <mergeCells count="9">
    <mergeCell ref="A27:AB27"/>
    <mergeCell ref="A33:AB33"/>
    <mergeCell ref="A37:AB37"/>
    <mergeCell ref="A41:AB41"/>
    <mergeCell ref="Y1:AB1"/>
    <mergeCell ref="B3:AB3"/>
    <mergeCell ref="A5:AB5"/>
    <mergeCell ref="A11:AB11"/>
    <mergeCell ref="A20:AB20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окончательной отправки</vt:lpstr>
      <vt:lpstr>'Для окончательной отправки'!Область_печати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2025-01-13T05:42:49Z</dcterms:modified>
</cp:coreProperties>
</file>