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Финансовый расчет" sheetId="16" r:id="rId1"/>
  </sheets>
  <calcPr calcId="125725"/>
</workbook>
</file>

<file path=xl/calcChain.xml><?xml version="1.0" encoding="utf-8"?>
<calcChain xmlns="http://schemas.openxmlformats.org/spreadsheetml/2006/main">
  <c r="F22" i="16"/>
  <c r="F43" s="1"/>
  <c r="R22"/>
  <c r="R43" s="1"/>
  <c r="D22"/>
  <c r="D54" s="1"/>
  <c r="J22"/>
  <c r="J54" s="1"/>
  <c r="P22"/>
  <c r="P54" s="1"/>
  <c r="B61"/>
  <c r="S22"/>
  <c r="S54" s="1"/>
  <c r="AB24"/>
  <c r="V22"/>
  <c r="V54" s="1"/>
  <c r="G22"/>
  <c r="G54" s="1"/>
  <c r="AB18"/>
  <c r="AB17"/>
  <c r="AB16"/>
  <c r="Z13"/>
  <c r="Z55" s="1"/>
  <c r="Y13"/>
  <c r="Y55" s="1"/>
  <c r="X13"/>
  <c r="X55" s="1"/>
  <c r="N13"/>
  <c r="N55" s="1"/>
  <c r="M13"/>
  <c r="M55" s="1"/>
  <c r="L13"/>
  <c r="L55" s="1"/>
  <c r="AB15"/>
  <c r="AA13"/>
  <c r="AA55" s="1"/>
  <c r="U13"/>
  <c r="U55" s="1"/>
  <c r="T13"/>
  <c r="T55" s="1"/>
  <c r="S13"/>
  <c r="S55" s="1"/>
  <c r="O13"/>
  <c r="O55" s="1"/>
  <c r="I13"/>
  <c r="I55" s="1"/>
  <c r="H13"/>
  <c r="H55" s="1"/>
  <c r="G13"/>
  <c r="G55" s="1"/>
  <c r="C13"/>
  <c r="C55" s="1"/>
  <c r="R13"/>
  <c r="R55" s="1"/>
  <c r="F13"/>
  <c r="F55" s="1"/>
  <c r="B13"/>
  <c r="AB9"/>
  <c r="AB8"/>
  <c r="AA7"/>
  <c r="AA56" s="1"/>
  <c r="Z7"/>
  <c r="Z56" s="1"/>
  <c r="Y7"/>
  <c r="Y56" s="1"/>
  <c r="X7"/>
  <c r="X56" s="1"/>
  <c r="W7"/>
  <c r="W45" s="1"/>
  <c r="V7"/>
  <c r="V56" s="1"/>
  <c r="U7"/>
  <c r="U56" s="1"/>
  <c r="T7"/>
  <c r="T56" s="1"/>
  <c r="S7"/>
  <c r="S56" s="1"/>
  <c r="R7"/>
  <c r="R56" s="1"/>
  <c r="Q7"/>
  <c r="Q45" s="1"/>
  <c r="P7"/>
  <c r="P56" s="1"/>
  <c r="O7"/>
  <c r="O56" s="1"/>
  <c r="N7"/>
  <c r="N56" s="1"/>
  <c r="M7"/>
  <c r="M56" s="1"/>
  <c r="L7"/>
  <c r="L56" s="1"/>
  <c r="K7"/>
  <c r="K45" s="1"/>
  <c r="J7"/>
  <c r="J56" s="1"/>
  <c r="I7"/>
  <c r="I56" s="1"/>
  <c r="H7"/>
  <c r="H56" s="1"/>
  <c r="G7"/>
  <c r="G56" s="1"/>
  <c r="F7"/>
  <c r="F56" s="1"/>
  <c r="E7"/>
  <c r="E45" s="1"/>
  <c r="D7"/>
  <c r="D56" s="1"/>
  <c r="C7"/>
  <c r="C56" s="1"/>
  <c r="G53" l="1"/>
  <c r="G57" s="1"/>
  <c r="S53"/>
  <c r="S57" s="1"/>
  <c r="R54"/>
  <c r="R53" s="1"/>
  <c r="R57" s="1"/>
  <c r="F54"/>
  <c r="F53" s="1"/>
  <c r="F57" s="1"/>
  <c r="AB35"/>
  <c r="C22"/>
  <c r="O22"/>
  <c r="O54" s="1"/>
  <c r="O53" s="1"/>
  <c r="U22"/>
  <c r="N22"/>
  <c r="Z22"/>
  <c r="H22"/>
  <c r="H54" s="1"/>
  <c r="H53" s="1"/>
  <c r="H57" s="1"/>
  <c r="T22"/>
  <c r="M22"/>
  <c r="Y22"/>
  <c r="L22"/>
  <c r="X22"/>
  <c r="I22"/>
  <c r="D13"/>
  <c r="D55" s="1"/>
  <c r="D53" s="1"/>
  <c r="J13"/>
  <c r="J55" s="1"/>
  <c r="J53" s="1"/>
  <c r="P13"/>
  <c r="P55" s="1"/>
  <c r="P53" s="1"/>
  <c r="V13"/>
  <c r="V55" s="1"/>
  <c r="V53" s="1"/>
  <c r="E22"/>
  <c r="K22"/>
  <c r="K54" s="1"/>
  <c r="Q22"/>
  <c r="Q54" s="1"/>
  <c r="W22"/>
  <c r="W54" s="1"/>
  <c r="AB25"/>
  <c r="AB39"/>
  <c r="AA22"/>
  <c r="AB31"/>
  <c r="AB7"/>
  <c r="AB29"/>
  <c r="AB30"/>
  <c r="E13"/>
  <c r="K13"/>
  <c r="Q13"/>
  <c r="W13"/>
  <c r="C46"/>
  <c r="I46"/>
  <c r="O46"/>
  <c r="U46"/>
  <c r="AA46"/>
  <c r="D43"/>
  <c r="J43"/>
  <c r="P43"/>
  <c r="V43"/>
  <c r="D45"/>
  <c r="J45"/>
  <c r="P45"/>
  <c r="V45"/>
  <c r="H46"/>
  <c r="N46"/>
  <c r="T46"/>
  <c r="Z46"/>
  <c r="E56"/>
  <c r="K56"/>
  <c r="Q56"/>
  <c r="W56"/>
  <c r="G43"/>
  <c r="S43"/>
  <c r="C45"/>
  <c r="I45"/>
  <c r="O45"/>
  <c r="U45"/>
  <c r="AA45"/>
  <c r="G46"/>
  <c r="M46"/>
  <c r="S46"/>
  <c r="Y46"/>
  <c r="AB14"/>
  <c r="AB23"/>
  <c r="H45"/>
  <c r="N45"/>
  <c r="T45"/>
  <c r="Z45"/>
  <c r="F46"/>
  <c r="L46"/>
  <c r="R46"/>
  <c r="X46"/>
  <c r="G45"/>
  <c r="M45"/>
  <c r="S45"/>
  <c r="Y45"/>
  <c r="F45"/>
  <c r="L45"/>
  <c r="R45"/>
  <c r="X45"/>
  <c r="E46" l="1"/>
  <c r="E44" s="1"/>
  <c r="E55"/>
  <c r="L43"/>
  <c r="L54"/>
  <c r="L53" s="1"/>
  <c r="L57" s="1"/>
  <c r="L61" s="1"/>
  <c r="N57"/>
  <c r="N61" s="1"/>
  <c r="N54"/>
  <c r="N53" s="1"/>
  <c r="K46"/>
  <c r="K44" s="1"/>
  <c r="K55"/>
  <c r="K53" s="1"/>
  <c r="K57" s="1"/>
  <c r="AA43"/>
  <c r="AA54"/>
  <c r="AA53" s="1"/>
  <c r="AA57" s="1"/>
  <c r="AA61" s="1"/>
  <c r="E43"/>
  <c r="E54"/>
  <c r="X43"/>
  <c r="X54"/>
  <c r="X53" s="1"/>
  <c r="X57" s="1"/>
  <c r="X61" s="1"/>
  <c r="Z54"/>
  <c r="Z53" s="1"/>
  <c r="Z57" s="1"/>
  <c r="Z61" s="1"/>
  <c r="Q46"/>
  <c r="Q44" s="1"/>
  <c r="Q55"/>
  <c r="I43"/>
  <c r="I54"/>
  <c r="I53" s="1"/>
  <c r="I57" s="1"/>
  <c r="I61" s="1"/>
  <c r="W46"/>
  <c r="W44" s="1"/>
  <c r="W55"/>
  <c r="W53" s="1"/>
  <c r="W57" s="1"/>
  <c r="T57"/>
  <c r="T54"/>
  <c r="T53" s="1"/>
  <c r="C43"/>
  <c r="C48" s="1"/>
  <c r="D48" s="1"/>
  <c r="C54"/>
  <c r="M54"/>
  <c r="M53" s="1"/>
  <c r="M57" s="1"/>
  <c r="M61" s="1"/>
  <c r="Y57"/>
  <c r="Y61" s="1"/>
  <c r="Y54"/>
  <c r="Y53" s="1"/>
  <c r="U43"/>
  <c r="U54"/>
  <c r="U53" s="1"/>
  <c r="U57" s="1"/>
  <c r="U61" s="1"/>
  <c r="V46"/>
  <c r="V44" s="1"/>
  <c r="Q53"/>
  <c r="H43"/>
  <c r="U44"/>
  <c r="T43"/>
  <c r="N43"/>
  <c r="Z43"/>
  <c r="K43"/>
  <c r="AB13"/>
  <c r="P57"/>
  <c r="P61" s="1"/>
  <c r="Q43"/>
  <c r="D46"/>
  <c r="D44" s="1"/>
  <c r="D47" s="1"/>
  <c r="D57"/>
  <c r="D61" s="1"/>
  <c r="S44"/>
  <c r="S47" s="1"/>
  <c r="M43"/>
  <c r="AB56"/>
  <c r="O43"/>
  <c r="W43"/>
  <c r="P46"/>
  <c r="P44" s="1"/>
  <c r="P47" s="1"/>
  <c r="Y44"/>
  <c r="AB22"/>
  <c r="H44"/>
  <c r="Y43"/>
  <c r="J46"/>
  <c r="J44" s="1"/>
  <c r="J47" s="1"/>
  <c r="O57"/>
  <c r="O61" s="1"/>
  <c r="F61"/>
  <c r="T61"/>
  <c r="G61"/>
  <c r="C44"/>
  <c r="AB45"/>
  <c r="R61"/>
  <c r="S61"/>
  <c r="H61"/>
  <c r="AA44"/>
  <c r="F44"/>
  <c r="L44"/>
  <c r="N44"/>
  <c r="V57"/>
  <c r="R44"/>
  <c r="G44"/>
  <c r="G47" s="1"/>
  <c r="T44"/>
  <c r="I44"/>
  <c r="X44"/>
  <c r="M44"/>
  <c r="Z44"/>
  <c r="O44"/>
  <c r="J57"/>
  <c r="Q47" l="1"/>
  <c r="E48"/>
  <c r="F48" s="1"/>
  <c r="AA47"/>
  <c r="E47"/>
  <c r="U47"/>
  <c r="AB55"/>
  <c r="C47"/>
  <c r="K47"/>
  <c r="W47"/>
  <c r="E53"/>
  <c r="AB54"/>
  <c r="C53"/>
  <c r="C57" s="1"/>
  <c r="H47"/>
  <c r="N47"/>
  <c r="Y47"/>
  <c r="E57"/>
  <c r="E61" s="1"/>
  <c r="AB43"/>
  <c r="T47"/>
  <c r="M47"/>
  <c r="Z47"/>
  <c r="Q57"/>
  <c r="Q61" s="1"/>
  <c r="AB46"/>
  <c r="J61"/>
  <c r="R47"/>
  <c r="L47"/>
  <c r="AB44"/>
  <c r="C49"/>
  <c r="D49" s="1"/>
  <c r="E49" s="1"/>
  <c r="V47"/>
  <c r="K61"/>
  <c r="O47"/>
  <c r="I47"/>
  <c r="W61"/>
  <c r="V61"/>
  <c r="X47"/>
  <c r="F47"/>
  <c r="F49" l="1"/>
  <c r="G49" s="1"/>
  <c r="H49" s="1"/>
  <c r="I49" s="1"/>
  <c r="J49" s="1"/>
  <c r="K49" s="1"/>
  <c r="L49" s="1"/>
  <c r="M49" s="1"/>
  <c r="N49" s="1"/>
  <c r="O49" s="1"/>
  <c r="P49" s="1"/>
  <c r="Q49" s="1"/>
  <c r="R49" s="1"/>
  <c r="S49" s="1"/>
  <c r="T49" s="1"/>
  <c r="U49" s="1"/>
  <c r="V49" s="1"/>
  <c r="W49" s="1"/>
  <c r="X49" s="1"/>
  <c r="Y49" s="1"/>
  <c r="Z49" s="1"/>
  <c r="AA49" s="1"/>
  <c r="AB53"/>
  <c r="AB57" s="1"/>
  <c r="AB47"/>
  <c r="C58"/>
  <c r="D58" s="1"/>
  <c r="E58" s="1"/>
  <c r="F58" s="1"/>
  <c r="G58" s="1"/>
  <c r="H58" s="1"/>
  <c r="I58" s="1"/>
  <c r="J58" s="1"/>
  <c r="K58" s="1"/>
  <c r="L58" s="1"/>
  <c r="M58" s="1"/>
  <c r="N58" s="1"/>
  <c r="O58" s="1"/>
  <c r="P58" s="1"/>
  <c r="Q58" s="1"/>
  <c r="R58" s="1"/>
  <c r="S58" s="1"/>
  <c r="T58" s="1"/>
  <c r="U58" s="1"/>
  <c r="V58" s="1"/>
  <c r="W58" s="1"/>
  <c r="X58" s="1"/>
  <c r="Y58" s="1"/>
  <c r="Z58" s="1"/>
  <c r="AA58" s="1"/>
  <c r="C61"/>
  <c r="G48"/>
  <c r="AB61" l="1"/>
  <c r="C62"/>
  <c r="D62" s="1"/>
  <c r="E62" s="1"/>
  <c r="F62" s="1"/>
  <c r="G62" s="1"/>
  <c r="H62" s="1"/>
  <c r="I62" s="1"/>
  <c r="J62" s="1"/>
  <c r="K62" s="1"/>
  <c r="L62" s="1"/>
  <c r="M62" s="1"/>
  <c r="N62" s="1"/>
  <c r="O62" s="1"/>
  <c r="P62" s="1"/>
  <c r="Q62" s="1"/>
  <c r="R62" s="1"/>
  <c r="S62" s="1"/>
  <c r="T62" s="1"/>
  <c r="U62" s="1"/>
  <c r="V62" s="1"/>
  <c r="W62" s="1"/>
  <c r="X62" s="1"/>
  <c r="Y62" s="1"/>
  <c r="Z62" s="1"/>
  <c r="AA62" s="1"/>
  <c r="H48"/>
  <c r="I48" l="1"/>
  <c r="J48" l="1"/>
  <c r="K48" l="1"/>
  <c r="L48" l="1"/>
  <c r="M48" l="1"/>
  <c r="N48" l="1"/>
  <c r="O48" l="1"/>
  <c r="P48" l="1"/>
  <c r="Q48" l="1"/>
  <c r="R48" l="1"/>
  <c r="S48" l="1"/>
  <c r="T48" l="1"/>
  <c r="U48" l="1"/>
  <c r="V48" l="1"/>
  <c r="W48" l="1"/>
  <c r="X48" l="1"/>
  <c r="Y48" l="1"/>
  <c r="Z48" l="1"/>
  <c r="AA48" l="1"/>
</calcChain>
</file>

<file path=xl/sharedStrings.xml><?xml version="1.0" encoding="utf-8"?>
<sst xmlns="http://schemas.openxmlformats.org/spreadsheetml/2006/main" count="265" uniqueCount="72">
  <si>
    <t>Итого</t>
  </si>
  <si>
    <t>Посещение</t>
  </si>
  <si>
    <t>Доходы</t>
  </si>
  <si>
    <t>2. Расходы по оплате аренды</t>
  </si>
  <si>
    <t xml:space="preserve">3. Расходы на оплату </t>
  </si>
  <si>
    <t>Разница</t>
  </si>
  <si>
    <t>Расходы (нарастающим)</t>
  </si>
  <si>
    <t>Доходы (нарастающим)</t>
  </si>
  <si>
    <t>Налоги</t>
  </si>
  <si>
    <t>Период, год</t>
  </si>
  <si>
    <t>Прокат</t>
  </si>
  <si>
    <t>Аренда</t>
  </si>
  <si>
    <t>Вид услуги</t>
  </si>
  <si>
    <t>Расходы, в т.ч.:</t>
  </si>
  <si>
    <t>инвестиционные</t>
  </si>
  <si>
    <t>Расходы на реконструкцию (с учетом ПСД)</t>
  </si>
  <si>
    <t>Инвестиции в основные средства</t>
  </si>
  <si>
    <t xml:space="preserve">Операционные расходы </t>
  </si>
  <si>
    <t xml:space="preserve">1.Коммунальные платежи и эксплутационные расходы </t>
  </si>
  <si>
    <t xml:space="preserve">5. Иные расходы </t>
  </si>
  <si>
    <t>Всего:</t>
  </si>
  <si>
    <t>1. Прокат</t>
  </si>
  <si>
    <t>2.Сдача в аренду</t>
  </si>
  <si>
    <t>Эксплут и тех обслуживание</t>
  </si>
  <si>
    <t xml:space="preserve">Эксплуатация и техническое обслуживание объекта </t>
  </si>
  <si>
    <t>Года реализации проекта</t>
  </si>
  <si>
    <t xml:space="preserve">Чистый денежный поток по операционной деятельности </t>
  </si>
  <si>
    <t>Инвестиции</t>
  </si>
  <si>
    <t xml:space="preserve">Чистый денежный поток по операционной и инвестиционной деятельности </t>
  </si>
  <si>
    <t>Чистый денежный поток нарастающим итогом</t>
  </si>
  <si>
    <t>1+ ставка дисконтирования (с учетом доходности ОФЗ)</t>
  </si>
  <si>
    <t>Коэф. дисконтир-я</t>
  </si>
  <si>
    <t xml:space="preserve">Дисконтированный чистый денежный поток </t>
  </si>
  <si>
    <t>(ЧДД или NPV)</t>
  </si>
  <si>
    <t>Дисконтированный чистый денежный поток нарастающим итогом</t>
  </si>
  <si>
    <t>Поступления денежных средств по операционной деятельности</t>
  </si>
  <si>
    <t>3. Посещение кафе</t>
  </si>
  <si>
    <t>Оценка эффективности</t>
  </si>
  <si>
    <t>4. Налоги</t>
  </si>
  <si>
    <t>1 год</t>
  </si>
  <si>
    <t>2 год</t>
  </si>
  <si>
    <t>3 год</t>
  </si>
  <si>
    <t>4 год</t>
  </si>
  <si>
    <t>5 год</t>
  </si>
  <si>
    <t>6 год</t>
  </si>
  <si>
    <t>7 год</t>
  </si>
  <si>
    <t>8 год</t>
  </si>
  <si>
    <t>9 год</t>
  </si>
  <si>
    <t>10 год</t>
  </si>
  <si>
    <t>11 год</t>
  </si>
  <si>
    <t>12 год</t>
  </si>
  <si>
    <t>13 год</t>
  </si>
  <si>
    <t>14 год</t>
  </si>
  <si>
    <t>15 год</t>
  </si>
  <si>
    <t>16 год</t>
  </si>
  <si>
    <t>17 год</t>
  </si>
  <si>
    <t>18 год</t>
  </si>
  <si>
    <t>19 год</t>
  </si>
  <si>
    <t>20 год</t>
  </si>
  <si>
    <t>21 год</t>
  </si>
  <si>
    <t>22 год</t>
  </si>
  <si>
    <t>23 год</t>
  </si>
  <si>
    <t>24 год</t>
  </si>
  <si>
    <t>25 год</t>
  </si>
  <si>
    <t>0 год</t>
  </si>
  <si>
    <t>отчисления денежных среств по операционной деятельности</t>
  </si>
  <si>
    <t>Инвестиционные расходы (реконструкция со внутренними работами + приобретение основных для проекта)</t>
  </si>
  <si>
    <t>Отчисления денежных среств по операционной деятельности:</t>
  </si>
  <si>
    <t>Приложение № 1.1.</t>
  </si>
  <si>
    <t>Объем поступления средств</t>
  </si>
  <si>
    <t>Налоговые поступления</t>
  </si>
  <si>
    <t xml:space="preserve">Финансовая модель проекта           
</t>
  </si>
</sst>
</file>

<file path=xl/styles.xml><?xml version="1.0" encoding="utf-8"?>
<styleSheet xmlns="http://schemas.openxmlformats.org/spreadsheetml/2006/main">
  <numFmts count="1">
    <numFmt numFmtId="44" formatCode="_-* #,##0.00\ &quot;₽&quot;_-;\-* #,##0.00\ &quot;₽&quot;_-;_-* &quot;-&quot;??\ &quot;₽&quot;_-;_-@_-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0" fillId="0" borderId="0" xfId="0" applyBorder="1"/>
    <xf numFmtId="2" fontId="0" fillId="0" borderId="1" xfId="0" applyNumberFormat="1" applyBorder="1"/>
    <xf numFmtId="0" fontId="0" fillId="0" borderId="1" xfId="0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2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Font="1" applyBorder="1" applyAlignment="1">
      <alignment vertical="top" wrapText="1"/>
    </xf>
    <xf numFmtId="0" fontId="0" fillId="0" borderId="0" xfId="0" applyAlignment="1">
      <alignment horizontal="center"/>
    </xf>
    <xf numFmtId="44" fontId="3" fillId="0" borderId="0" xfId="1" applyFont="1" applyAlignment="1">
      <alignment vertical="top" wrapText="1"/>
    </xf>
    <xf numFmtId="2" fontId="0" fillId="2" borderId="1" xfId="0" applyNumberFormat="1" applyFill="1" applyBorder="1" applyAlignment="1">
      <alignment vertical="top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62"/>
  <sheetViews>
    <sheetView tabSelected="1" zoomScaleNormal="100" workbookViewId="0">
      <selection activeCell="N9" sqref="N9"/>
    </sheetView>
  </sheetViews>
  <sheetFormatPr defaultRowHeight="15"/>
  <cols>
    <col min="1" max="1" width="17.7109375" customWidth="1"/>
    <col min="2" max="2" width="5.42578125" customWidth="1"/>
    <col min="3" max="3" width="6.28515625" customWidth="1"/>
    <col min="4" max="4" width="6" customWidth="1"/>
    <col min="5" max="5" width="6.7109375" customWidth="1"/>
    <col min="6" max="6" width="6.42578125" customWidth="1"/>
    <col min="7" max="7" width="7.140625" customWidth="1"/>
    <col min="8" max="8" width="6.5703125" customWidth="1"/>
    <col min="9" max="9" width="7" customWidth="1"/>
    <col min="10" max="10" width="6.7109375" customWidth="1"/>
    <col min="11" max="11" width="5.85546875" customWidth="1"/>
    <col min="12" max="12" width="6.5703125" customWidth="1"/>
    <col min="13" max="13" width="6.85546875" customWidth="1"/>
    <col min="14" max="14" width="6.5703125" customWidth="1"/>
    <col min="15" max="15" width="6.7109375" customWidth="1"/>
    <col min="16" max="16" width="7.140625" customWidth="1"/>
    <col min="17" max="18" width="6.28515625" customWidth="1"/>
    <col min="19" max="19" width="6.42578125" customWidth="1"/>
    <col min="20" max="20" width="6.5703125" customWidth="1"/>
    <col min="21" max="21" width="6.85546875" customWidth="1"/>
    <col min="22" max="22" width="6.28515625" customWidth="1"/>
    <col min="23" max="23" width="6.5703125" customWidth="1"/>
    <col min="24" max="24" width="6.7109375" customWidth="1"/>
    <col min="25" max="25" width="6.42578125" customWidth="1"/>
    <col min="26" max="26" width="6.85546875" customWidth="1"/>
    <col min="27" max="27" width="6.42578125" customWidth="1"/>
    <col min="28" max="28" width="7.42578125" customWidth="1"/>
    <col min="29" max="29" width="7" customWidth="1"/>
  </cols>
  <sheetData>
    <row r="1" spans="1:29">
      <c r="Z1" s="14" t="s">
        <v>68</v>
      </c>
      <c r="AA1" s="14"/>
      <c r="AB1" s="14"/>
    </row>
    <row r="2" spans="1:29">
      <c r="Z2" s="9"/>
      <c r="AA2" s="9"/>
      <c r="AB2" s="9"/>
    </row>
    <row r="3" spans="1:29">
      <c r="A3" s="16" t="s">
        <v>71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</row>
    <row r="4" spans="1:29">
      <c r="Z4" s="9"/>
      <c r="AA4" s="9"/>
      <c r="AB4" s="9"/>
    </row>
    <row r="5" spans="1:29">
      <c r="A5" s="15" t="s">
        <v>66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</row>
    <row r="6" spans="1:29">
      <c r="A6" s="1" t="s">
        <v>9</v>
      </c>
      <c r="B6" s="1" t="s">
        <v>64</v>
      </c>
      <c r="C6" s="1" t="s">
        <v>39</v>
      </c>
      <c r="D6" s="1" t="s">
        <v>40</v>
      </c>
      <c r="E6" s="1" t="s">
        <v>41</v>
      </c>
      <c r="F6" s="1" t="s">
        <v>42</v>
      </c>
      <c r="G6" s="1" t="s">
        <v>43</v>
      </c>
      <c r="H6" s="1" t="s">
        <v>44</v>
      </c>
      <c r="I6" s="1" t="s">
        <v>45</v>
      </c>
      <c r="J6" s="1" t="s">
        <v>46</v>
      </c>
      <c r="K6" s="1" t="s">
        <v>47</v>
      </c>
      <c r="L6" s="1" t="s">
        <v>48</v>
      </c>
      <c r="M6" s="1" t="s">
        <v>49</v>
      </c>
      <c r="N6" s="1" t="s">
        <v>50</v>
      </c>
      <c r="O6" s="1" t="s">
        <v>51</v>
      </c>
      <c r="P6" s="1" t="s">
        <v>52</v>
      </c>
      <c r="Q6" s="1" t="s">
        <v>53</v>
      </c>
      <c r="R6" s="1" t="s">
        <v>54</v>
      </c>
      <c r="S6" s="1" t="s">
        <v>55</v>
      </c>
      <c r="T6" s="1" t="s">
        <v>56</v>
      </c>
      <c r="U6" s="1" t="s">
        <v>57</v>
      </c>
      <c r="V6" s="1" t="s">
        <v>58</v>
      </c>
      <c r="W6" s="1" t="s">
        <v>59</v>
      </c>
      <c r="X6" s="1" t="s">
        <v>60</v>
      </c>
      <c r="Y6" s="1" t="s">
        <v>61</v>
      </c>
      <c r="Z6" s="1" t="s">
        <v>62</v>
      </c>
      <c r="AA6" s="1" t="s">
        <v>63</v>
      </c>
      <c r="AB6" s="1" t="s">
        <v>0</v>
      </c>
    </row>
    <row r="7" spans="1:29">
      <c r="A7" s="1" t="s">
        <v>0</v>
      </c>
      <c r="B7" s="7"/>
      <c r="C7" s="7">
        <f>C8+C9</f>
        <v>11.15</v>
      </c>
      <c r="D7" s="7">
        <f t="shared" ref="D7:AA7" si="0">D8+D9</f>
        <v>9.370000000000001</v>
      </c>
      <c r="E7" s="7">
        <f t="shared" si="0"/>
        <v>0</v>
      </c>
      <c r="F7" s="7">
        <f t="shared" si="0"/>
        <v>0</v>
      </c>
      <c r="G7" s="7">
        <f t="shared" si="0"/>
        <v>0</v>
      </c>
      <c r="H7" s="7">
        <f t="shared" si="0"/>
        <v>0</v>
      </c>
      <c r="I7" s="7">
        <f t="shared" si="0"/>
        <v>0</v>
      </c>
      <c r="J7" s="7">
        <f t="shared" si="0"/>
        <v>0</v>
      </c>
      <c r="K7" s="7">
        <f t="shared" si="0"/>
        <v>0</v>
      </c>
      <c r="L7" s="7">
        <f t="shared" si="0"/>
        <v>0</v>
      </c>
      <c r="M7" s="7">
        <f t="shared" si="0"/>
        <v>0</v>
      </c>
      <c r="N7" s="7">
        <f t="shared" si="0"/>
        <v>0</v>
      </c>
      <c r="O7" s="7">
        <f t="shared" si="0"/>
        <v>0</v>
      </c>
      <c r="P7" s="7">
        <f t="shared" si="0"/>
        <v>0</v>
      </c>
      <c r="Q7" s="7">
        <f t="shared" si="0"/>
        <v>0</v>
      </c>
      <c r="R7" s="7">
        <f t="shared" si="0"/>
        <v>0</v>
      </c>
      <c r="S7" s="7">
        <f t="shared" si="0"/>
        <v>0</v>
      </c>
      <c r="T7" s="7">
        <f t="shared" si="0"/>
        <v>0</v>
      </c>
      <c r="U7" s="7">
        <f t="shared" si="0"/>
        <v>0</v>
      </c>
      <c r="V7" s="7">
        <f t="shared" si="0"/>
        <v>0</v>
      </c>
      <c r="W7" s="7">
        <f t="shared" si="0"/>
        <v>0</v>
      </c>
      <c r="X7" s="7">
        <f t="shared" si="0"/>
        <v>0</v>
      </c>
      <c r="Y7" s="7">
        <f t="shared" si="0"/>
        <v>0</v>
      </c>
      <c r="Z7" s="7">
        <f t="shared" si="0"/>
        <v>0</v>
      </c>
      <c r="AA7" s="7">
        <f t="shared" si="0"/>
        <v>0</v>
      </c>
      <c r="AB7" s="7">
        <f>AB8+AB9</f>
        <v>20.52</v>
      </c>
    </row>
    <row r="8" spans="1:29" ht="46.5" customHeight="1">
      <c r="A8" s="4" t="s">
        <v>15</v>
      </c>
      <c r="B8" s="7"/>
      <c r="C8" s="7">
        <v>9</v>
      </c>
      <c r="D8" s="7">
        <v>8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f>SUM(C8:AA8)</f>
        <v>17</v>
      </c>
    </row>
    <row r="9" spans="1:29" ht="30.75" customHeight="1">
      <c r="A9" s="4" t="s">
        <v>16</v>
      </c>
      <c r="B9" s="7"/>
      <c r="C9" s="7">
        <v>2.15</v>
      </c>
      <c r="D9" s="7">
        <v>1.37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f>SUM(C9:AA9)</f>
        <v>3.52</v>
      </c>
    </row>
    <row r="11" spans="1:29">
      <c r="A11" s="13" t="s">
        <v>17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9">
      <c r="A12" s="1" t="s">
        <v>9</v>
      </c>
      <c r="B12" s="1" t="s">
        <v>64</v>
      </c>
      <c r="C12" s="1" t="s">
        <v>39</v>
      </c>
      <c r="D12" s="1" t="s">
        <v>40</v>
      </c>
      <c r="E12" s="1" t="s">
        <v>41</v>
      </c>
      <c r="F12" s="1" t="s">
        <v>42</v>
      </c>
      <c r="G12" s="1" t="s">
        <v>43</v>
      </c>
      <c r="H12" s="1" t="s">
        <v>44</v>
      </c>
      <c r="I12" s="1" t="s">
        <v>45</v>
      </c>
      <c r="J12" s="1" t="s">
        <v>46</v>
      </c>
      <c r="K12" s="1" t="s">
        <v>47</v>
      </c>
      <c r="L12" s="1" t="s">
        <v>48</v>
      </c>
      <c r="M12" s="1" t="s">
        <v>49</v>
      </c>
      <c r="N12" s="1" t="s">
        <v>50</v>
      </c>
      <c r="O12" s="1" t="s">
        <v>51</v>
      </c>
      <c r="P12" s="1" t="s">
        <v>52</v>
      </c>
      <c r="Q12" s="1" t="s">
        <v>53</v>
      </c>
      <c r="R12" s="1" t="s">
        <v>54</v>
      </c>
      <c r="S12" s="1" t="s">
        <v>55</v>
      </c>
      <c r="T12" s="1" t="s">
        <v>56</v>
      </c>
      <c r="U12" s="1" t="s">
        <v>57</v>
      </c>
      <c r="V12" s="1" t="s">
        <v>58</v>
      </c>
      <c r="W12" s="1" t="s">
        <v>59</v>
      </c>
      <c r="X12" s="1" t="s">
        <v>60</v>
      </c>
      <c r="Y12" s="1" t="s">
        <v>61</v>
      </c>
      <c r="Z12" s="1" t="s">
        <v>62</v>
      </c>
      <c r="AA12" s="1" t="s">
        <v>63</v>
      </c>
      <c r="AB12" s="1" t="s">
        <v>0</v>
      </c>
    </row>
    <row r="13" spans="1:29">
      <c r="A13" s="1" t="s">
        <v>20</v>
      </c>
      <c r="B13" s="1">
        <f>B14+B15+B16+B17+B18</f>
        <v>0</v>
      </c>
      <c r="C13" s="3">
        <f>C14+C15+C16+C17+C18</f>
        <v>2.2999999999999998</v>
      </c>
      <c r="D13" s="3">
        <f t="shared" ref="D13:AA13" si="1">D14+D15+D16+D17+D18</f>
        <v>5.53</v>
      </c>
      <c r="E13" s="3">
        <f t="shared" si="1"/>
        <v>6</v>
      </c>
      <c r="F13" s="3">
        <f t="shared" si="1"/>
        <v>6.49</v>
      </c>
      <c r="G13" s="3">
        <f t="shared" si="1"/>
        <v>6.9200000000000008</v>
      </c>
      <c r="H13" s="3">
        <f t="shared" si="1"/>
        <v>7.1075200000000001</v>
      </c>
      <c r="I13" s="3">
        <f t="shared" si="1"/>
        <v>7.3008029200000006</v>
      </c>
      <c r="J13" s="3">
        <f t="shared" si="1"/>
        <v>7.5000262913199993</v>
      </c>
      <c r="K13" s="3">
        <f t="shared" si="1"/>
        <v>7.7053731250577204</v>
      </c>
      <c r="L13" s="3">
        <f t="shared" si="1"/>
        <v>7.9170320815147708</v>
      </c>
      <c r="M13" s="3">
        <f t="shared" si="1"/>
        <v>8.1351976448689776</v>
      </c>
      <c r="N13" s="3">
        <f t="shared" si="1"/>
        <v>8.360070303255501</v>
      </c>
      <c r="O13" s="3">
        <f t="shared" si="1"/>
        <v>8.5537306445963015</v>
      </c>
      <c r="P13" s="3">
        <f t="shared" si="1"/>
        <v>8.7526115130003426</v>
      </c>
      <c r="Q13" s="3">
        <f t="shared" si="1"/>
        <v>8.9568601060259923</v>
      </c>
      <c r="R13" s="3">
        <f t="shared" si="1"/>
        <v>9.1666279248389699</v>
      </c>
      <c r="S13" s="3">
        <f t="shared" si="1"/>
        <v>9.3820709035136947</v>
      </c>
      <c r="T13" s="3">
        <f t="shared" si="1"/>
        <v>9.6033495422957387</v>
      </c>
      <c r="U13" s="3">
        <f t="shared" si="1"/>
        <v>9.830629044948342</v>
      </c>
      <c r="V13" s="3">
        <f t="shared" si="1"/>
        <v>10.064079460309841</v>
      </c>
      <c r="W13" s="3">
        <f t="shared" si="1"/>
        <v>10.303875828192814</v>
      </c>
      <c r="X13" s="3">
        <f t="shared" si="1"/>
        <v>10.550198329759828</v>
      </c>
      <c r="Y13" s="3">
        <f t="shared" si="1"/>
        <v>10.803232442514934</v>
      </c>
      <c r="Z13" s="3">
        <f t="shared" si="1"/>
        <v>11.06316910005442</v>
      </c>
      <c r="AA13" s="3">
        <f t="shared" si="1"/>
        <v>11.330204856724771</v>
      </c>
      <c r="AB13" s="3">
        <f>SUM(C13:AA13)</f>
        <v>209.62666206279297</v>
      </c>
    </row>
    <row r="14" spans="1:29" ht="50.25" customHeight="1">
      <c r="A14" s="8" t="s">
        <v>18</v>
      </c>
      <c r="B14" s="7"/>
      <c r="C14" s="6">
        <v>0.23</v>
      </c>
      <c r="D14" s="6">
        <v>0.26</v>
      </c>
      <c r="E14" s="6">
        <v>0.3</v>
      </c>
      <c r="F14" s="6">
        <v>0.38</v>
      </c>
      <c r="G14" s="6">
        <v>0.4</v>
      </c>
      <c r="H14" s="6">
        <v>0.41199999999999998</v>
      </c>
      <c r="I14" s="6">
        <v>0.42436000000000001</v>
      </c>
      <c r="J14" s="6">
        <v>0.4370908</v>
      </c>
      <c r="K14" s="6">
        <v>0.45020352400000002</v>
      </c>
      <c r="L14" s="6">
        <v>0.46370962972000002</v>
      </c>
      <c r="M14" s="6">
        <v>0.4776209186116</v>
      </c>
      <c r="N14" s="6">
        <v>0.49194954616994802</v>
      </c>
      <c r="O14" s="6">
        <v>0.50670803255504648</v>
      </c>
      <c r="P14" s="6">
        <v>0.52190927353169791</v>
      </c>
      <c r="Q14" s="6">
        <v>0.53756655173764878</v>
      </c>
      <c r="R14" s="6">
        <v>0.55369354828977813</v>
      </c>
      <c r="S14" s="6">
        <v>0.57030435473847152</v>
      </c>
      <c r="T14" s="6">
        <v>0.58741348538062566</v>
      </c>
      <c r="U14" s="6">
        <v>0.60503588994204438</v>
      </c>
      <c r="V14" s="6">
        <v>0.62318696664030571</v>
      </c>
      <c r="W14" s="6">
        <v>0.6418825756395149</v>
      </c>
      <c r="X14" s="6">
        <v>0.66113905290870034</v>
      </c>
      <c r="Y14" s="6">
        <v>0.68097322449596132</v>
      </c>
      <c r="Z14" s="6">
        <v>0.70140242123084007</v>
      </c>
      <c r="AA14" s="6">
        <v>0.72244449386776521</v>
      </c>
      <c r="AB14" s="6">
        <f>SUM(C14:AA14)</f>
        <v>12.640594289459949</v>
      </c>
    </row>
    <row r="15" spans="1:29" ht="33" customHeight="1">
      <c r="A15" s="4" t="s">
        <v>3</v>
      </c>
      <c r="B15" s="7"/>
      <c r="C15" s="6">
        <v>0.8</v>
      </c>
      <c r="D15" s="6">
        <v>0.8</v>
      </c>
      <c r="E15" s="6">
        <v>0.8</v>
      </c>
      <c r="F15" s="6">
        <v>0.8</v>
      </c>
      <c r="G15" s="6">
        <v>0.8</v>
      </c>
      <c r="H15" s="6">
        <v>0.8</v>
      </c>
      <c r="I15" s="6">
        <v>0.8</v>
      </c>
      <c r="J15" s="6">
        <v>0.8</v>
      </c>
      <c r="K15" s="6">
        <v>0.8</v>
      </c>
      <c r="L15" s="6">
        <v>0.8</v>
      </c>
      <c r="M15" s="6">
        <v>0.8</v>
      </c>
      <c r="N15" s="6">
        <v>0.8</v>
      </c>
      <c r="O15" s="6">
        <v>0.8</v>
      </c>
      <c r="P15" s="6">
        <v>0.8</v>
      </c>
      <c r="Q15" s="6">
        <v>0.8</v>
      </c>
      <c r="R15" s="6">
        <v>0.8</v>
      </c>
      <c r="S15" s="6">
        <v>0.8</v>
      </c>
      <c r="T15" s="6">
        <v>0.8</v>
      </c>
      <c r="U15" s="6">
        <v>0.8</v>
      </c>
      <c r="V15" s="6">
        <v>0.8</v>
      </c>
      <c r="W15" s="6">
        <v>0.8</v>
      </c>
      <c r="X15" s="6">
        <v>0.8</v>
      </c>
      <c r="Y15" s="6">
        <v>0.8</v>
      </c>
      <c r="Z15" s="6">
        <v>0.8</v>
      </c>
      <c r="AA15" s="6">
        <v>0.8</v>
      </c>
      <c r="AB15" s="6">
        <f>SUM(C15:AA15)</f>
        <v>20.000000000000007</v>
      </c>
    </row>
    <row r="16" spans="1:29" ht="29.25" customHeight="1">
      <c r="A16" s="4" t="s">
        <v>4</v>
      </c>
      <c r="B16" s="7"/>
      <c r="C16" s="6">
        <v>0.75</v>
      </c>
      <c r="D16" s="6">
        <v>2.6</v>
      </c>
      <c r="E16" s="6">
        <v>2.7</v>
      </c>
      <c r="F16" s="6">
        <v>2.9</v>
      </c>
      <c r="G16" s="6">
        <v>3.1</v>
      </c>
      <c r="H16" s="6">
        <v>3.1930000000000001</v>
      </c>
      <c r="I16" s="6">
        <v>3.2887900000000001</v>
      </c>
      <c r="J16" s="6">
        <v>3.3874537</v>
      </c>
      <c r="K16" s="6">
        <v>3.4890773109999995</v>
      </c>
      <c r="L16" s="6">
        <v>3.5937496303299996</v>
      </c>
      <c r="M16" s="6">
        <v>3.7015621192398993</v>
      </c>
      <c r="N16" s="6">
        <v>3.8126089828170966</v>
      </c>
      <c r="O16" s="6">
        <v>3.8888611624734386</v>
      </c>
      <c r="P16" s="6">
        <v>3.9666383857229071</v>
      </c>
      <c r="Q16" s="6">
        <v>4.0459711534373657</v>
      </c>
      <c r="R16" s="6">
        <v>4.1268905765061126</v>
      </c>
      <c r="S16" s="6">
        <v>4.2094283880362351</v>
      </c>
      <c r="T16" s="6">
        <v>4.2936169557969608</v>
      </c>
      <c r="U16" s="6">
        <v>4.3794892949128998</v>
      </c>
      <c r="V16" s="6">
        <v>4.4670790808111578</v>
      </c>
      <c r="W16" s="6">
        <v>4.5564206624273815</v>
      </c>
      <c r="X16" s="6">
        <v>4.6475490756759283</v>
      </c>
      <c r="Y16" s="6">
        <v>4.740500057189446</v>
      </c>
      <c r="Z16" s="6">
        <v>4.8353100583332349</v>
      </c>
      <c r="AA16" s="6">
        <v>4.9320162594998997</v>
      </c>
      <c r="AB16" s="6">
        <f t="shared" ref="AB16:AB18" si="2">SUM(C16:AA16)</f>
        <v>93.606012854209979</v>
      </c>
    </row>
    <row r="17" spans="1:29" ht="18" customHeight="1">
      <c r="A17" s="4" t="s">
        <v>38</v>
      </c>
      <c r="B17" s="7"/>
      <c r="C17" s="6">
        <v>0.47</v>
      </c>
      <c r="D17" s="6">
        <v>1.8</v>
      </c>
      <c r="E17" s="6">
        <v>2.1</v>
      </c>
      <c r="F17" s="6">
        <v>2.2999999999999998</v>
      </c>
      <c r="G17" s="6">
        <v>2.5</v>
      </c>
      <c r="H17" s="6">
        <v>2.58</v>
      </c>
      <c r="I17" s="6">
        <v>2.66256</v>
      </c>
      <c r="J17" s="6">
        <v>2.7477619199999999</v>
      </c>
      <c r="K17" s="6">
        <v>2.8356903014400001</v>
      </c>
      <c r="L17" s="6">
        <v>2.9264323910860797</v>
      </c>
      <c r="M17" s="6">
        <v>3.020078227600834</v>
      </c>
      <c r="N17" s="6">
        <v>3.1167207308840608</v>
      </c>
      <c r="O17" s="6">
        <v>3.2164557942723504</v>
      </c>
      <c r="P17" s="6">
        <v>3.319382379689066</v>
      </c>
      <c r="Q17" s="6">
        <v>3.4256026158391162</v>
      </c>
      <c r="R17" s="6">
        <v>3.5352218995459679</v>
      </c>
      <c r="S17" s="6">
        <v>3.6483490003314389</v>
      </c>
      <c r="T17" s="6">
        <v>3.765096168342045</v>
      </c>
      <c r="U17" s="6">
        <v>3.8855792457289908</v>
      </c>
      <c r="V17" s="6">
        <v>4.0099177815923186</v>
      </c>
      <c r="W17" s="6">
        <v>4.1382351506032728</v>
      </c>
      <c r="X17" s="6">
        <v>4.2706586754225775</v>
      </c>
      <c r="Y17" s="6">
        <v>4.4073197530360995</v>
      </c>
      <c r="Z17" s="6">
        <v>4.5483539851332555</v>
      </c>
      <c r="AA17" s="6">
        <v>4.6939013126575189</v>
      </c>
      <c r="AB17" s="6">
        <f t="shared" si="2"/>
        <v>79.923317333205006</v>
      </c>
    </row>
    <row r="18" spans="1:29" ht="18.75" customHeight="1">
      <c r="A18" s="4" t="s">
        <v>19</v>
      </c>
      <c r="B18" s="7"/>
      <c r="C18" s="6">
        <v>0.05</v>
      </c>
      <c r="D18" s="6">
        <v>7.0000000000000007E-2</v>
      </c>
      <c r="E18" s="6">
        <v>0.1</v>
      </c>
      <c r="F18" s="6">
        <v>0.11</v>
      </c>
      <c r="G18" s="6">
        <v>0.12</v>
      </c>
      <c r="H18" s="6">
        <v>0.12251999999999999</v>
      </c>
      <c r="I18" s="6">
        <v>0.12509292</v>
      </c>
      <c r="J18" s="6">
        <v>0.12771987131999998</v>
      </c>
      <c r="K18" s="6">
        <v>0.13040198861771998</v>
      </c>
      <c r="L18" s="6">
        <v>0.13314043037869208</v>
      </c>
      <c r="M18" s="6">
        <v>0.13593637941664463</v>
      </c>
      <c r="N18" s="6">
        <v>0.13879104338439416</v>
      </c>
      <c r="O18" s="6">
        <v>0.14170565529546642</v>
      </c>
      <c r="P18" s="6">
        <v>0.1446814740566712</v>
      </c>
      <c r="Q18" s="6">
        <v>0.14771978501186128</v>
      </c>
      <c r="R18" s="6">
        <v>0.15082190049711036</v>
      </c>
      <c r="S18" s="6">
        <v>0.1539891604075497</v>
      </c>
      <c r="T18" s="6">
        <v>0.15722293277610822</v>
      </c>
      <c r="U18" s="6">
        <v>0.16052461436440649</v>
      </c>
      <c r="V18" s="6">
        <v>0.16389563126605902</v>
      </c>
      <c r="W18" s="6">
        <v>0.16733743952264624</v>
      </c>
      <c r="X18" s="6">
        <v>0.1708515257526218</v>
      </c>
      <c r="Y18" s="6">
        <v>0.17443940779342682</v>
      </c>
      <c r="Z18" s="6">
        <v>0.17810263535708876</v>
      </c>
      <c r="AA18" s="6">
        <v>0.18184279069958759</v>
      </c>
      <c r="AB18" s="6">
        <f t="shared" si="2"/>
        <v>3.4567375859180545</v>
      </c>
    </row>
    <row r="20" spans="1:29">
      <c r="A20" s="12" t="s">
        <v>69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</row>
    <row r="21" spans="1:29">
      <c r="A21" s="1" t="s">
        <v>9</v>
      </c>
      <c r="B21" s="1"/>
      <c r="C21" s="1" t="s">
        <v>39</v>
      </c>
      <c r="D21" s="1" t="s">
        <v>40</v>
      </c>
      <c r="E21" s="1" t="s">
        <v>41</v>
      </c>
      <c r="F21" s="1" t="s">
        <v>42</v>
      </c>
      <c r="G21" s="1" t="s">
        <v>43</v>
      </c>
      <c r="H21" s="1" t="s">
        <v>44</v>
      </c>
      <c r="I21" s="1" t="s">
        <v>45</v>
      </c>
      <c r="J21" s="1" t="s">
        <v>46</v>
      </c>
      <c r="K21" s="1" t="s">
        <v>47</v>
      </c>
      <c r="L21" s="1" t="s">
        <v>48</v>
      </c>
      <c r="M21" s="1" t="s">
        <v>49</v>
      </c>
      <c r="N21" s="1" t="s">
        <v>50</v>
      </c>
      <c r="O21" s="1" t="s">
        <v>51</v>
      </c>
      <c r="P21" s="1" t="s">
        <v>52</v>
      </c>
      <c r="Q21" s="1" t="s">
        <v>53</v>
      </c>
      <c r="R21" s="1" t="s">
        <v>54</v>
      </c>
      <c r="S21" s="1" t="s">
        <v>55</v>
      </c>
      <c r="T21" s="1" t="s">
        <v>56</v>
      </c>
      <c r="U21" s="1" t="s">
        <v>57</v>
      </c>
      <c r="V21" s="1" t="s">
        <v>58</v>
      </c>
      <c r="W21" s="1" t="s">
        <v>59</v>
      </c>
      <c r="X21" s="1" t="s">
        <v>60</v>
      </c>
      <c r="Y21" s="1" t="s">
        <v>61</v>
      </c>
      <c r="Z21" s="1" t="s">
        <v>62</v>
      </c>
      <c r="AA21" s="1" t="s">
        <v>63</v>
      </c>
      <c r="AB21" s="1" t="s">
        <v>0</v>
      </c>
    </row>
    <row r="22" spans="1:29">
      <c r="A22" s="1" t="s">
        <v>20</v>
      </c>
      <c r="B22" s="1"/>
      <c r="C22" s="3">
        <f>C23+C24+C25</f>
        <v>2.5882800000000001</v>
      </c>
      <c r="D22" s="3">
        <f t="shared" ref="D22:AA22" si="3">D23+D24+D25</f>
        <v>11.238699999999998</v>
      </c>
      <c r="E22" s="3">
        <f t="shared" si="3"/>
        <v>12.411328960000001</v>
      </c>
      <c r="F22" s="3">
        <f t="shared" si="3"/>
        <v>13.455899916825</v>
      </c>
      <c r="G22" s="3">
        <f t="shared" si="3"/>
        <v>14.3732684912395</v>
      </c>
      <c r="H22" s="3">
        <f t="shared" si="3"/>
        <v>14.948199230889081</v>
      </c>
      <c r="I22" s="3">
        <f t="shared" si="3"/>
        <v>15.546127200124644</v>
      </c>
      <c r="J22" s="3">
        <f t="shared" si="3"/>
        <v>16.167972288129629</v>
      </c>
      <c r="K22" s="3">
        <f t="shared" si="3"/>
        <v>16.814691179654812</v>
      </c>
      <c r="L22" s="3">
        <f t="shared" si="3"/>
        <v>17.453649444481698</v>
      </c>
      <c r="M22" s="3">
        <f t="shared" si="3"/>
        <v>18.116888123372</v>
      </c>
      <c r="N22" s="3">
        <f t="shared" si="3"/>
        <v>18.805329872060135</v>
      </c>
      <c r="O22" s="3">
        <f t="shared" si="3"/>
        <v>19.519932407198418</v>
      </c>
      <c r="P22" s="3">
        <f t="shared" si="3"/>
        <v>20.261689838671959</v>
      </c>
      <c r="Q22" s="3">
        <f t="shared" si="3"/>
        <v>21.031634052541492</v>
      </c>
      <c r="R22" s="3">
        <f t="shared" si="3"/>
        <v>21.830836146538068</v>
      </c>
      <c r="S22" s="3">
        <f t="shared" si="3"/>
        <v>22.616746247813438</v>
      </c>
      <c r="T22" s="3">
        <f t="shared" si="3"/>
        <v>23.430949112734723</v>
      </c>
      <c r="U22" s="3">
        <f t="shared" si="3"/>
        <v>24.274463280793171</v>
      </c>
      <c r="V22" s="3">
        <f t="shared" si="3"/>
        <v>25.148343958901719</v>
      </c>
      <c r="W22" s="3">
        <f t="shared" si="3"/>
        <v>25.902794277668775</v>
      </c>
      <c r="X22" s="3">
        <f t="shared" si="3"/>
        <v>26.679878105998839</v>
      </c>
      <c r="Y22" s="3">
        <f t="shared" si="3"/>
        <v>27.4802744491788</v>
      </c>
      <c r="Z22" s="3">
        <f t="shared" si="3"/>
        <v>28.304682682654164</v>
      </c>
      <c r="AA22" s="3">
        <f t="shared" si="3"/>
        <v>29.15382316313379</v>
      </c>
      <c r="AB22" s="3">
        <f>AB23+AB24+AB25</f>
        <v>487.55638243060395</v>
      </c>
    </row>
    <row r="23" spans="1:29">
      <c r="A23" s="1" t="s">
        <v>21</v>
      </c>
      <c r="B23" s="1"/>
      <c r="C23" s="3">
        <v>1.3002</v>
      </c>
      <c r="D23" s="3">
        <v>1.5877999999999999</v>
      </c>
      <c r="E23" s="3">
        <v>1.825098288</v>
      </c>
      <c r="F23" s="3">
        <v>2.0106932995749998</v>
      </c>
      <c r="G23" s="3">
        <v>2.2073311022164996</v>
      </c>
      <c r="H23" s="3">
        <v>2.2956243463051598</v>
      </c>
      <c r="I23" s="3">
        <v>2.3874493201573661</v>
      </c>
      <c r="J23" s="3">
        <v>2.4829472929636602</v>
      </c>
      <c r="K23" s="3">
        <v>2.5822651846822069</v>
      </c>
      <c r="L23" s="3">
        <v>2.6803912617001306</v>
      </c>
      <c r="M23" s="3">
        <v>2.7822461296447356</v>
      </c>
      <c r="N23" s="3">
        <v>2.8879714825712353</v>
      </c>
      <c r="O23" s="3">
        <v>2.9977143989089421</v>
      </c>
      <c r="P23" s="3">
        <v>3.1116275460674818</v>
      </c>
      <c r="Q23" s="3">
        <v>3.229869392818046</v>
      </c>
      <c r="R23" s="3">
        <v>3.3526044297451318</v>
      </c>
      <c r="S23" s="3">
        <v>3.4732981892159565</v>
      </c>
      <c r="T23" s="3">
        <v>3.5983369240277305</v>
      </c>
      <c r="U23" s="3">
        <v>3.7278770532927288</v>
      </c>
      <c r="V23" s="3">
        <v>3.8620806272112662</v>
      </c>
      <c r="W23" s="3">
        <v>3.9779430460276037</v>
      </c>
      <c r="X23" s="3">
        <v>4.0972813374084325</v>
      </c>
      <c r="Y23" s="3">
        <v>4.2201997775306852</v>
      </c>
      <c r="Z23" s="3">
        <v>4.3468057708566059</v>
      </c>
      <c r="AA23" s="3">
        <v>4.4772099439823041</v>
      </c>
      <c r="AB23" s="3">
        <f t="shared" ref="AB23:AB25" si="4">SUM(C23:AA23)</f>
        <v>75.502866144908921</v>
      </c>
    </row>
    <row r="24" spans="1:29">
      <c r="A24" s="1" t="s">
        <v>22</v>
      </c>
      <c r="B24" s="1"/>
      <c r="C24" s="3">
        <v>1.2880799999999999</v>
      </c>
      <c r="D24" s="3">
        <v>2.4104999999999999</v>
      </c>
      <c r="E24" s="3">
        <v>2.8024246719999999</v>
      </c>
      <c r="F24" s="3">
        <v>3.0825483612500002</v>
      </c>
      <c r="G24" s="3">
        <v>3.3787718299830005</v>
      </c>
      <c r="H24" s="3">
        <v>3.5139227031823204</v>
      </c>
      <c r="I24" s="3">
        <v>3.654479611309613</v>
      </c>
      <c r="J24" s="3">
        <v>3.8006587957619975</v>
      </c>
      <c r="K24" s="3">
        <v>3.9526851475924776</v>
      </c>
      <c r="L24" s="3">
        <v>4.1028871832009921</v>
      </c>
      <c r="M24" s="3">
        <v>4.2587968961626297</v>
      </c>
      <c r="N24" s="3">
        <v>4.4206311782168086</v>
      </c>
      <c r="O24" s="3">
        <v>4.588615162989047</v>
      </c>
      <c r="P24" s="3">
        <v>4.7629825391826319</v>
      </c>
      <c r="Q24" s="3">
        <v>4.9439758756715717</v>
      </c>
      <c r="R24" s="3">
        <v>5.1318469589470919</v>
      </c>
      <c r="S24" s="3">
        <v>5.3165934494691864</v>
      </c>
      <c r="T24" s="3">
        <v>5.5079908136500775</v>
      </c>
      <c r="U24" s="3">
        <v>5.7062784829414799</v>
      </c>
      <c r="V24" s="3">
        <v>5.9117045083273725</v>
      </c>
      <c r="W24" s="3">
        <v>6.0890556435771943</v>
      </c>
      <c r="X24" s="3">
        <v>6.2717273128845097</v>
      </c>
      <c r="Y24" s="3">
        <v>6.4598791322710456</v>
      </c>
      <c r="Z24" s="3">
        <v>6.6536755062391775</v>
      </c>
      <c r="AA24" s="3">
        <v>6.8532857714263526</v>
      </c>
      <c r="AB24" s="3">
        <f t="shared" si="4"/>
        <v>114.86399753623658</v>
      </c>
    </row>
    <row r="25" spans="1:29">
      <c r="A25" s="1" t="s">
        <v>36</v>
      </c>
      <c r="B25" s="1"/>
      <c r="C25" s="3">
        <v>0</v>
      </c>
      <c r="D25" s="3">
        <v>7.2403999999999993</v>
      </c>
      <c r="E25" s="3">
        <v>7.7838060000000002</v>
      </c>
      <c r="F25" s="3">
        <v>8.3626582560000013</v>
      </c>
      <c r="G25" s="3">
        <v>8.78716555904</v>
      </c>
      <c r="H25" s="3">
        <v>9.1386521814016017</v>
      </c>
      <c r="I25" s="3">
        <v>9.5041982686576656</v>
      </c>
      <c r="J25" s="3">
        <v>9.8843661994039707</v>
      </c>
      <c r="K25" s="3">
        <v>10.279740847380127</v>
      </c>
      <c r="L25" s="3">
        <v>10.670370999580573</v>
      </c>
      <c r="M25" s="3">
        <v>11.075845097564633</v>
      </c>
      <c r="N25" s="3">
        <v>11.49672721127209</v>
      </c>
      <c r="O25" s="3">
        <v>11.933602845300429</v>
      </c>
      <c r="P25" s="3">
        <v>12.387079753421846</v>
      </c>
      <c r="Q25" s="3">
        <v>12.857788784051873</v>
      </c>
      <c r="R25" s="3">
        <v>13.346384757845845</v>
      </c>
      <c r="S25" s="3">
        <v>13.826854609128295</v>
      </c>
      <c r="T25" s="3">
        <v>14.324621375056914</v>
      </c>
      <c r="U25" s="3">
        <v>14.840307744558961</v>
      </c>
      <c r="V25" s="3">
        <v>15.374558823363083</v>
      </c>
      <c r="W25" s="3">
        <v>15.835795588063975</v>
      </c>
      <c r="X25" s="3">
        <v>16.310869455705895</v>
      </c>
      <c r="Y25" s="3">
        <v>16.800195539377068</v>
      </c>
      <c r="Z25" s="3">
        <v>17.304201405558381</v>
      </c>
      <c r="AA25" s="3">
        <v>17.823327447725134</v>
      </c>
      <c r="AB25" s="3">
        <f t="shared" si="4"/>
        <v>297.18951874945844</v>
      </c>
    </row>
    <row r="26" spans="1:29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9">
      <c r="A27" s="12" t="s">
        <v>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</row>
    <row r="28" spans="1:29">
      <c r="A28" s="1" t="s">
        <v>12</v>
      </c>
      <c r="B28" s="1"/>
      <c r="C28" s="1" t="s">
        <v>39</v>
      </c>
      <c r="D28" s="1" t="s">
        <v>40</v>
      </c>
      <c r="E28" s="1" t="s">
        <v>41</v>
      </c>
      <c r="F28" s="1" t="s">
        <v>42</v>
      </c>
      <c r="G28" s="1" t="s">
        <v>43</v>
      </c>
      <c r="H28" s="1" t="s">
        <v>44</v>
      </c>
      <c r="I28" s="1" t="s">
        <v>45</v>
      </c>
      <c r="J28" s="1" t="s">
        <v>46</v>
      </c>
      <c r="K28" s="1" t="s">
        <v>47</v>
      </c>
      <c r="L28" s="1" t="s">
        <v>48</v>
      </c>
      <c r="M28" s="1" t="s">
        <v>49</v>
      </c>
      <c r="N28" s="1" t="s">
        <v>50</v>
      </c>
      <c r="O28" s="1" t="s">
        <v>51</v>
      </c>
      <c r="P28" s="1" t="s">
        <v>52</v>
      </c>
      <c r="Q28" s="1" t="s">
        <v>53</v>
      </c>
      <c r="R28" s="1" t="s">
        <v>54</v>
      </c>
      <c r="S28" s="1" t="s">
        <v>55</v>
      </c>
      <c r="T28" s="1" t="s">
        <v>56</v>
      </c>
      <c r="U28" s="1" t="s">
        <v>57</v>
      </c>
      <c r="V28" s="1" t="s">
        <v>58</v>
      </c>
      <c r="W28" s="1" t="s">
        <v>59</v>
      </c>
      <c r="X28" s="1" t="s">
        <v>60</v>
      </c>
      <c r="Y28" s="1" t="s">
        <v>61</v>
      </c>
      <c r="Z28" s="1" t="s">
        <v>62</v>
      </c>
      <c r="AA28" s="1" t="s">
        <v>63</v>
      </c>
      <c r="AB28" s="1" t="s">
        <v>0</v>
      </c>
    </row>
    <row r="29" spans="1:29">
      <c r="A29" s="1" t="s">
        <v>1</v>
      </c>
      <c r="B29" s="1"/>
      <c r="C29" s="3">
        <v>14.44</v>
      </c>
      <c r="D29" s="3">
        <v>32.892000000000003</v>
      </c>
      <c r="E29" s="3">
        <v>33.598667999999996</v>
      </c>
      <c r="F29" s="3">
        <v>34.537269999999999</v>
      </c>
      <c r="G29" s="3">
        <v>35.622680000000003</v>
      </c>
      <c r="H29" s="3">
        <v>36.442001640000001</v>
      </c>
      <c r="I29" s="3">
        <v>37.280167677720002</v>
      </c>
      <c r="J29" s="3">
        <v>38.137611534307567</v>
      </c>
      <c r="K29" s="3">
        <v>39.01477659959663</v>
      </c>
      <c r="L29" s="3">
        <v>39.873101684787756</v>
      </c>
      <c r="M29" s="3">
        <v>40.750309921853088</v>
      </c>
      <c r="N29" s="3">
        <v>41.646816740133858</v>
      </c>
      <c r="O29" s="3">
        <v>42.563046708416806</v>
      </c>
      <c r="P29" s="3">
        <v>43.499433736001976</v>
      </c>
      <c r="Q29" s="3">
        <v>44.412921844458019</v>
      </c>
      <c r="R29" s="3">
        <v>45.34559320319164</v>
      </c>
      <c r="S29" s="3">
        <v>46.297850660458664</v>
      </c>
      <c r="T29" s="3">
        <v>47.270105524328294</v>
      </c>
      <c r="U29" s="3">
        <v>48.262777740339189</v>
      </c>
      <c r="V29" s="3">
        <v>49.228033295145977</v>
      </c>
      <c r="W29" s="3">
        <v>50.212593961048903</v>
      </c>
      <c r="X29" s="3">
        <v>51.216845840269876</v>
      </c>
      <c r="Y29" s="3">
        <v>52.241182757075272</v>
      </c>
      <c r="Z29" s="3">
        <v>53.286006412216786</v>
      </c>
      <c r="AA29" s="3">
        <v>54.351726540461115</v>
      </c>
      <c r="AB29" s="3">
        <f t="shared" ref="AB29:AB31" si="5">SUM(C29:AA29)</f>
        <v>1052.4235220218113</v>
      </c>
    </row>
    <row r="30" spans="1:29">
      <c r="A30" s="1" t="s">
        <v>10</v>
      </c>
      <c r="B30" s="1"/>
      <c r="C30" s="3">
        <v>1.577</v>
      </c>
      <c r="D30" s="3">
        <v>2.0190000000000001</v>
      </c>
      <c r="E30" s="3">
        <v>2.0948800000000003</v>
      </c>
      <c r="F30" s="3">
        <v>2.2031300000000003</v>
      </c>
      <c r="G30" s="3">
        <v>2.31942</v>
      </c>
      <c r="H30" s="3">
        <v>2.3658083999999997</v>
      </c>
      <c r="I30" s="3">
        <v>2.4131245679999997</v>
      </c>
      <c r="J30" s="3">
        <v>2.4613870593599998</v>
      </c>
      <c r="K30" s="3">
        <v>2.5106148005472</v>
      </c>
      <c r="L30" s="3">
        <v>2.5608270965581443</v>
      </c>
      <c r="M30" s="3">
        <v>2.6120436384893071</v>
      </c>
      <c r="N30" s="3">
        <v>2.6642845112590932</v>
      </c>
      <c r="O30" s="3">
        <v>2.7175702014842749</v>
      </c>
      <c r="P30" s="3">
        <v>2.7719216055139606</v>
      </c>
      <c r="Q30" s="3">
        <v>2.8273600376242398</v>
      </c>
      <c r="R30" s="3">
        <v>2.8839072383767244</v>
      </c>
      <c r="S30" s="3">
        <v>2.9415853831442589</v>
      </c>
      <c r="T30" s="3">
        <v>3.0004170908071437</v>
      </c>
      <c r="U30" s="3">
        <v>3.0604254326232869</v>
      </c>
      <c r="V30" s="3">
        <v>3.121633941275753</v>
      </c>
      <c r="W30" s="3">
        <v>3.1840666201012682</v>
      </c>
      <c r="X30" s="3">
        <v>3.2477479525032935</v>
      </c>
      <c r="Y30" s="3">
        <v>3.3127029115533597</v>
      </c>
      <c r="Z30" s="3">
        <v>3.3789569697844266</v>
      </c>
      <c r="AA30" s="3">
        <v>3.4465361091801152</v>
      </c>
      <c r="AB30" s="3">
        <f t="shared" si="5"/>
        <v>67.696351568185861</v>
      </c>
    </row>
    <row r="31" spans="1:29">
      <c r="A31" s="1" t="s">
        <v>11</v>
      </c>
      <c r="B31" s="1"/>
      <c r="C31" s="3">
        <v>1.3089999999999999</v>
      </c>
      <c r="D31" s="3">
        <v>4.6399999999999997</v>
      </c>
      <c r="E31" s="3">
        <v>4.87</v>
      </c>
      <c r="F31" s="3">
        <v>5.0250000000000004</v>
      </c>
      <c r="G31" s="3">
        <v>5.16</v>
      </c>
      <c r="H31" s="3">
        <v>5.2322400000000009</v>
      </c>
      <c r="I31" s="3">
        <v>6.2649999999999997</v>
      </c>
      <c r="J31" s="3">
        <v>6.3527100000000001</v>
      </c>
      <c r="K31" s="3">
        <v>6.4416479400000002</v>
      </c>
      <c r="L31" s="3">
        <v>6.5253893632199995</v>
      </c>
      <c r="M31" s="3">
        <v>6.6102194249418602</v>
      </c>
      <c r="N31" s="3">
        <v>6.696152277466104</v>
      </c>
      <c r="O31" s="3">
        <v>6.7765061047956978</v>
      </c>
      <c r="P31" s="3">
        <v>6.8578241780532458</v>
      </c>
      <c r="Q31" s="3">
        <v>6.9401180681898849</v>
      </c>
      <c r="R31" s="3">
        <v>7.0233994850081638</v>
      </c>
      <c r="S31" s="3">
        <v>7.1006568793432532</v>
      </c>
      <c r="T31" s="3">
        <v>7.1787641050160289</v>
      </c>
      <c r="U31" s="3">
        <v>7.2577305101712044</v>
      </c>
      <c r="V31" s="3">
        <v>7.3375655457830868</v>
      </c>
      <c r="W31" s="3">
        <v>7.4109412012409184</v>
      </c>
      <c r="X31" s="3">
        <v>7.4850506132533274</v>
      </c>
      <c r="Y31" s="3">
        <v>7.5599011193858612</v>
      </c>
      <c r="Z31" s="3">
        <v>7.6355001305797199</v>
      </c>
      <c r="AA31" s="3">
        <v>7.7118551318855157</v>
      </c>
      <c r="AB31" s="3">
        <f t="shared" si="5"/>
        <v>159.40317207833391</v>
      </c>
    </row>
    <row r="32" spans="1:29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9">
      <c r="A33" s="13" t="s">
        <v>70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</row>
    <row r="34" spans="1:29">
      <c r="A34" s="1" t="s">
        <v>9</v>
      </c>
      <c r="B34" s="1"/>
      <c r="C34" s="1" t="s">
        <v>39</v>
      </c>
      <c r="D34" s="1" t="s">
        <v>40</v>
      </c>
      <c r="E34" s="1" t="s">
        <v>41</v>
      </c>
      <c r="F34" s="1" t="s">
        <v>42</v>
      </c>
      <c r="G34" s="1" t="s">
        <v>43</v>
      </c>
      <c r="H34" s="1" t="s">
        <v>44</v>
      </c>
      <c r="I34" s="1" t="s">
        <v>45</v>
      </c>
      <c r="J34" s="1" t="s">
        <v>46</v>
      </c>
      <c r="K34" s="1" t="s">
        <v>47</v>
      </c>
      <c r="L34" s="1" t="s">
        <v>48</v>
      </c>
      <c r="M34" s="1" t="s">
        <v>49</v>
      </c>
      <c r="N34" s="1" t="s">
        <v>50</v>
      </c>
      <c r="O34" s="1" t="s">
        <v>51</v>
      </c>
      <c r="P34" s="1" t="s">
        <v>52</v>
      </c>
      <c r="Q34" s="1" t="s">
        <v>53</v>
      </c>
      <c r="R34" s="1" t="s">
        <v>54</v>
      </c>
      <c r="S34" s="1" t="s">
        <v>55</v>
      </c>
      <c r="T34" s="1" t="s">
        <v>56</v>
      </c>
      <c r="U34" s="1" t="s">
        <v>57</v>
      </c>
      <c r="V34" s="1" t="s">
        <v>58</v>
      </c>
      <c r="W34" s="1" t="s">
        <v>59</v>
      </c>
      <c r="X34" s="1" t="s">
        <v>60</v>
      </c>
      <c r="Y34" s="1" t="s">
        <v>61</v>
      </c>
      <c r="Z34" s="1" t="s">
        <v>62</v>
      </c>
      <c r="AA34" s="1" t="s">
        <v>63</v>
      </c>
      <c r="AB34" s="1" t="s">
        <v>0</v>
      </c>
    </row>
    <row r="35" spans="1:29">
      <c r="A35" s="1" t="s">
        <v>8</v>
      </c>
      <c r="B35" s="3"/>
      <c r="C35" s="3">
        <v>0.47</v>
      </c>
      <c r="D35" s="3">
        <v>1.8</v>
      </c>
      <c r="E35" s="3">
        <v>2.1</v>
      </c>
      <c r="F35" s="3">
        <v>2.2999999999999998</v>
      </c>
      <c r="G35" s="3">
        <v>2.5</v>
      </c>
      <c r="H35" s="3">
        <v>2.58</v>
      </c>
      <c r="I35" s="3">
        <v>2.66256</v>
      </c>
      <c r="J35" s="3">
        <v>2.7477619199999999</v>
      </c>
      <c r="K35" s="3">
        <v>2.8356903014400001</v>
      </c>
      <c r="L35" s="3">
        <v>2.9264323910860797</v>
      </c>
      <c r="M35" s="3">
        <v>3.020078227600834</v>
      </c>
      <c r="N35" s="3">
        <v>3.1167207308840608</v>
      </c>
      <c r="O35" s="3">
        <v>3.2164557942723504</v>
      </c>
      <c r="P35" s="3">
        <v>3.319382379689066</v>
      </c>
      <c r="Q35" s="3">
        <v>3.4256026158391162</v>
      </c>
      <c r="R35" s="3">
        <v>3.5352218995459679</v>
      </c>
      <c r="S35" s="3">
        <v>3.6483490003314389</v>
      </c>
      <c r="T35" s="3">
        <v>3.765096168342045</v>
      </c>
      <c r="U35" s="3">
        <v>3.8855792457289908</v>
      </c>
      <c r="V35" s="3">
        <v>4.0099177815923186</v>
      </c>
      <c r="W35" s="3">
        <v>4.1382351506032728</v>
      </c>
      <c r="X35" s="3">
        <v>4.2706586754225775</v>
      </c>
      <c r="Y35" s="3">
        <v>4.4073197530360995</v>
      </c>
      <c r="Z35" s="3">
        <v>4.5483539851332555</v>
      </c>
      <c r="AA35" s="3">
        <v>4.6939013126575189</v>
      </c>
      <c r="AB35" s="3">
        <f t="shared" ref="AB35" si="6">SUM(C35:AA35)</f>
        <v>79.923317333205006</v>
      </c>
    </row>
    <row r="37" spans="1:29">
      <c r="A37" s="12" t="s">
        <v>24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</row>
    <row r="38" spans="1:29">
      <c r="A38" s="5" t="s">
        <v>9</v>
      </c>
      <c r="B38" s="1"/>
      <c r="C38" s="1" t="s">
        <v>39</v>
      </c>
      <c r="D38" s="1" t="s">
        <v>40</v>
      </c>
      <c r="E38" s="1" t="s">
        <v>41</v>
      </c>
      <c r="F38" s="1" t="s">
        <v>42</v>
      </c>
      <c r="G38" s="1" t="s">
        <v>43</v>
      </c>
      <c r="H38" s="1" t="s">
        <v>44</v>
      </c>
      <c r="I38" s="1" t="s">
        <v>45</v>
      </c>
      <c r="J38" s="1" t="s">
        <v>46</v>
      </c>
      <c r="K38" s="1" t="s">
        <v>47</v>
      </c>
      <c r="L38" s="1" t="s">
        <v>48</v>
      </c>
      <c r="M38" s="1" t="s">
        <v>49</v>
      </c>
      <c r="N38" s="1" t="s">
        <v>50</v>
      </c>
      <c r="O38" s="1" t="s">
        <v>51</v>
      </c>
      <c r="P38" s="1" t="s">
        <v>52</v>
      </c>
      <c r="Q38" s="1" t="s">
        <v>53</v>
      </c>
      <c r="R38" s="1" t="s">
        <v>54</v>
      </c>
      <c r="S38" s="1" t="s">
        <v>55</v>
      </c>
      <c r="T38" s="1" t="s">
        <v>56</v>
      </c>
      <c r="U38" s="1" t="s">
        <v>57</v>
      </c>
      <c r="V38" s="1" t="s">
        <v>58</v>
      </c>
      <c r="W38" s="1" t="s">
        <v>59</v>
      </c>
      <c r="X38" s="1" t="s">
        <v>60</v>
      </c>
      <c r="Y38" s="1" t="s">
        <v>61</v>
      </c>
      <c r="Z38" s="1" t="s">
        <v>62</v>
      </c>
      <c r="AA38" s="1" t="s">
        <v>63</v>
      </c>
      <c r="AB38" s="1" t="s">
        <v>0</v>
      </c>
    </row>
    <row r="39" spans="1:29" ht="30" customHeight="1">
      <c r="A39" s="5" t="s">
        <v>23</v>
      </c>
      <c r="B39" s="1"/>
      <c r="C39" s="6">
        <v>1.08</v>
      </c>
      <c r="D39" s="6">
        <v>1.1299999999999999</v>
      </c>
      <c r="E39" s="6">
        <v>1.2</v>
      </c>
      <c r="F39" s="6">
        <v>1.08</v>
      </c>
      <c r="G39" s="6">
        <v>1.32</v>
      </c>
      <c r="H39" s="6">
        <v>1.32528</v>
      </c>
      <c r="I39" s="6">
        <v>1.3305811199999997</v>
      </c>
      <c r="J39" s="6">
        <v>1.33590344448</v>
      </c>
      <c r="K39" s="6">
        <v>1.3412470582579201</v>
      </c>
      <c r="L39" s="6">
        <v>1.3452707994326938</v>
      </c>
      <c r="M39" s="6">
        <v>1.3493066118309915</v>
      </c>
      <c r="N39" s="6">
        <v>1.3533545316664846</v>
      </c>
      <c r="O39" s="6">
        <v>1.357414595261484</v>
      </c>
      <c r="P39" s="6">
        <v>1.3614868390472683</v>
      </c>
      <c r="Q39" s="6">
        <v>1.364209812725363</v>
      </c>
      <c r="R39" s="6">
        <v>1.3669382323508137</v>
      </c>
      <c r="S39" s="6">
        <v>1.3696721088155153</v>
      </c>
      <c r="T39" s="6">
        <v>1.3724114530331464</v>
      </c>
      <c r="U39" s="6">
        <v>1.3737838644861797</v>
      </c>
      <c r="V39" s="6">
        <v>1.3751576483506658</v>
      </c>
      <c r="W39" s="6">
        <v>1.3765328059990163</v>
      </c>
      <c r="X39" s="6">
        <v>1.377909338805015</v>
      </c>
      <c r="Y39" s="6">
        <v>1.3792872481438201</v>
      </c>
      <c r="Z39" s="6">
        <v>1.3806665353919638</v>
      </c>
      <c r="AA39" s="6">
        <v>1.3820472019273558</v>
      </c>
      <c r="AB39" s="1">
        <f t="shared" ref="AB39" si="7">SUM(C39:AA39)</f>
        <v>33.028461250005691</v>
      </c>
    </row>
    <row r="41" spans="1:29">
      <c r="A41" s="12" t="s">
        <v>37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</row>
    <row r="42" spans="1:29">
      <c r="A42" s="4" t="s">
        <v>9</v>
      </c>
      <c r="B42" s="1"/>
      <c r="C42" s="1" t="s">
        <v>39</v>
      </c>
      <c r="D42" s="1" t="s">
        <v>40</v>
      </c>
      <c r="E42" s="1" t="s">
        <v>41</v>
      </c>
      <c r="F42" s="1" t="s">
        <v>42</v>
      </c>
      <c r="G42" s="1" t="s">
        <v>43</v>
      </c>
      <c r="H42" s="1" t="s">
        <v>44</v>
      </c>
      <c r="I42" s="1" t="s">
        <v>45</v>
      </c>
      <c r="J42" s="1" t="s">
        <v>46</v>
      </c>
      <c r="K42" s="1" t="s">
        <v>47</v>
      </c>
      <c r="L42" s="1" t="s">
        <v>48</v>
      </c>
      <c r="M42" s="1" t="s">
        <v>49</v>
      </c>
      <c r="N42" s="1" t="s">
        <v>50</v>
      </c>
      <c r="O42" s="1" t="s">
        <v>51</v>
      </c>
      <c r="P42" s="1" t="s">
        <v>52</v>
      </c>
      <c r="Q42" s="1" t="s">
        <v>53</v>
      </c>
      <c r="R42" s="1" t="s">
        <v>54</v>
      </c>
      <c r="S42" s="1" t="s">
        <v>55</v>
      </c>
      <c r="T42" s="1" t="s">
        <v>56</v>
      </c>
      <c r="U42" s="1" t="s">
        <v>57</v>
      </c>
      <c r="V42" s="1" t="s">
        <v>58</v>
      </c>
      <c r="W42" s="1" t="s">
        <v>59</v>
      </c>
      <c r="X42" s="1" t="s">
        <v>60</v>
      </c>
      <c r="Y42" s="1" t="s">
        <v>61</v>
      </c>
      <c r="Z42" s="1" t="s">
        <v>62</v>
      </c>
      <c r="AA42" s="1" t="s">
        <v>63</v>
      </c>
      <c r="AB42" s="1" t="s">
        <v>0</v>
      </c>
    </row>
    <row r="43" spans="1:29">
      <c r="A43" s="4" t="s">
        <v>2</v>
      </c>
      <c r="B43" s="1"/>
      <c r="C43" s="1">
        <f>C22</f>
        <v>2.5882800000000001</v>
      </c>
      <c r="D43" s="1">
        <f t="shared" ref="D43:AA43" si="8">D22</f>
        <v>11.238699999999998</v>
      </c>
      <c r="E43" s="1">
        <f t="shared" si="8"/>
        <v>12.411328960000001</v>
      </c>
      <c r="F43" s="1">
        <f t="shared" si="8"/>
        <v>13.455899916825</v>
      </c>
      <c r="G43" s="1">
        <f t="shared" si="8"/>
        <v>14.3732684912395</v>
      </c>
      <c r="H43" s="1">
        <f t="shared" si="8"/>
        <v>14.948199230889081</v>
      </c>
      <c r="I43" s="1">
        <f t="shared" si="8"/>
        <v>15.546127200124644</v>
      </c>
      <c r="J43" s="1">
        <f t="shared" si="8"/>
        <v>16.167972288129629</v>
      </c>
      <c r="K43" s="1">
        <f t="shared" si="8"/>
        <v>16.814691179654812</v>
      </c>
      <c r="L43" s="1">
        <f t="shared" si="8"/>
        <v>17.453649444481698</v>
      </c>
      <c r="M43" s="1">
        <f t="shared" si="8"/>
        <v>18.116888123372</v>
      </c>
      <c r="N43" s="1">
        <f t="shared" si="8"/>
        <v>18.805329872060135</v>
      </c>
      <c r="O43" s="1">
        <f t="shared" si="8"/>
        <v>19.519932407198418</v>
      </c>
      <c r="P43" s="1">
        <f t="shared" si="8"/>
        <v>20.261689838671959</v>
      </c>
      <c r="Q43" s="1">
        <f t="shared" si="8"/>
        <v>21.031634052541492</v>
      </c>
      <c r="R43" s="1">
        <f t="shared" si="8"/>
        <v>21.830836146538068</v>
      </c>
      <c r="S43" s="1">
        <f t="shared" si="8"/>
        <v>22.616746247813438</v>
      </c>
      <c r="T43" s="1">
        <f t="shared" si="8"/>
        <v>23.430949112734723</v>
      </c>
      <c r="U43" s="1">
        <f t="shared" si="8"/>
        <v>24.274463280793171</v>
      </c>
      <c r="V43" s="1">
        <f t="shared" si="8"/>
        <v>25.148343958901719</v>
      </c>
      <c r="W43" s="1">
        <f t="shared" si="8"/>
        <v>25.902794277668775</v>
      </c>
      <c r="X43" s="1">
        <f t="shared" si="8"/>
        <v>26.679878105998839</v>
      </c>
      <c r="Y43" s="1">
        <f t="shared" si="8"/>
        <v>27.4802744491788</v>
      </c>
      <c r="Z43" s="1">
        <f t="shared" si="8"/>
        <v>28.304682682654164</v>
      </c>
      <c r="AA43" s="1">
        <f t="shared" si="8"/>
        <v>29.15382316313379</v>
      </c>
      <c r="AB43" s="1">
        <f t="shared" ref="AB43:AB47" si="9">SUM(C43:AA43)</f>
        <v>487.55638243060383</v>
      </c>
    </row>
    <row r="44" spans="1:29" ht="17.25" customHeight="1">
      <c r="A44" s="4" t="s">
        <v>13</v>
      </c>
      <c r="B44" s="1"/>
      <c r="C44" s="3">
        <f>C45+C46</f>
        <v>13.45</v>
      </c>
      <c r="D44" s="1">
        <f t="shared" ref="D44:AA44" si="10">D45+D46</f>
        <v>14.900000000000002</v>
      </c>
      <c r="E44" s="1">
        <f t="shared" si="10"/>
        <v>6</v>
      </c>
      <c r="F44" s="1">
        <f t="shared" si="10"/>
        <v>6.49</v>
      </c>
      <c r="G44" s="1">
        <f t="shared" si="10"/>
        <v>6.9200000000000008</v>
      </c>
      <c r="H44" s="1">
        <f t="shared" si="10"/>
        <v>7.1075200000000001</v>
      </c>
      <c r="I44" s="1">
        <f t="shared" si="10"/>
        <v>7.3008029200000006</v>
      </c>
      <c r="J44" s="1">
        <f t="shared" si="10"/>
        <v>7.5000262913199993</v>
      </c>
      <c r="K44" s="1">
        <f t="shared" si="10"/>
        <v>7.7053731250577204</v>
      </c>
      <c r="L44" s="1">
        <f t="shared" si="10"/>
        <v>7.9170320815147708</v>
      </c>
      <c r="M44" s="1">
        <f t="shared" si="10"/>
        <v>8.1351976448689776</v>
      </c>
      <c r="N44" s="1">
        <f t="shared" si="10"/>
        <v>8.360070303255501</v>
      </c>
      <c r="O44" s="1">
        <f t="shared" si="10"/>
        <v>8.5537306445963015</v>
      </c>
      <c r="P44" s="1">
        <f t="shared" si="10"/>
        <v>8.7526115130003426</v>
      </c>
      <c r="Q44" s="1">
        <f t="shared" si="10"/>
        <v>8.9568601060259923</v>
      </c>
      <c r="R44" s="1">
        <f t="shared" si="10"/>
        <v>9.1666279248389699</v>
      </c>
      <c r="S44" s="1">
        <f t="shared" si="10"/>
        <v>9.3820709035136947</v>
      </c>
      <c r="T44" s="1">
        <f t="shared" si="10"/>
        <v>9.6033495422957387</v>
      </c>
      <c r="U44" s="1">
        <f t="shared" si="10"/>
        <v>9.830629044948342</v>
      </c>
      <c r="V44" s="1">
        <f t="shared" si="10"/>
        <v>10.064079460309841</v>
      </c>
      <c r="W44" s="1">
        <f t="shared" si="10"/>
        <v>10.303875828192814</v>
      </c>
      <c r="X44" s="1">
        <f t="shared" si="10"/>
        <v>10.550198329759828</v>
      </c>
      <c r="Y44" s="1">
        <f t="shared" si="10"/>
        <v>10.803232442514934</v>
      </c>
      <c r="Z44" s="1">
        <f t="shared" si="10"/>
        <v>11.06316910005442</v>
      </c>
      <c r="AA44" s="1">
        <f t="shared" si="10"/>
        <v>11.330204856724771</v>
      </c>
      <c r="AB44" s="1">
        <f t="shared" si="9"/>
        <v>230.14666206279298</v>
      </c>
    </row>
    <row r="45" spans="1:29" ht="15.75" customHeight="1">
      <c r="A45" s="4" t="s">
        <v>14</v>
      </c>
      <c r="B45" s="1"/>
      <c r="C45" s="1">
        <f>C7</f>
        <v>11.15</v>
      </c>
      <c r="D45" s="1">
        <f t="shared" ref="D45:AA45" si="11">D7</f>
        <v>9.370000000000001</v>
      </c>
      <c r="E45" s="1">
        <f t="shared" si="11"/>
        <v>0</v>
      </c>
      <c r="F45" s="1">
        <f t="shared" si="11"/>
        <v>0</v>
      </c>
      <c r="G45" s="1">
        <f t="shared" si="11"/>
        <v>0</v>
      </c>
      <c r="H45" s="1">
        <f t="shared" si="11"/>
        <v>0</v>
      </c>
      <c r="I45" s="1">
        <f t="shared" si="11"/>
        <v>0</v>
      </c>
      <c r="J45" s="1">
        <f t="shared" si="11"/>
        <v>0</v>
      </c>
      <c r="K45" s="1">
        <f t="shared" si="11"/>
        <v>0</v>
      </c>
      <c r="L45" s="1">
        <f t="shared" si="11"/>
        <v>0</v>
      </c>
      <c r="M45" s="1">
        <f t="shared" si="11"/>
        <v>0</v>
      </c>
      <c r="N45" s="1">
        <f t="shared" si="11"/>
        <v>0</v>
      </c>
      <c r="O45" s="1">
        <f t="shared" si="11"/>
        <v>0</v>
      </c>
      <c r="P45" s="1">
        <f t="shared" si="11"/>
        <v>0</v>
      </c>
      <c r="Q45" s="1">
        <f t="shared" si="11"/>
        <v>0</v>
      </c>
      <c r="R45" s="1">
        <f t="shared" si="11"/>
        <v>0</v>
      </c>
      <c r="S45" s="1">
        <f t="shared" si="11"/>
        <v>0</v>
      </c>
      <c r="T45" s="1">
        <f t="shared" si="11"/>
        <v>0</v>
      </c>
      <c r="U45" s="1">
        <f t="shared" si="11"/>
        <v>0</v>
      </c>
      <c r="V45" s="1">
        <f t="shared" si="11"/>
        <v>0</v>
      </c>
      <c r="W45" s="1">
        <f t="shared" si="11"/>
        <v>0</v>
      </c>
      <c r="X45" s="1">
        <f t="shared" si="11"/>
        <v>0</v>
      </c>
      <c r="Y45" s="1">
        <f t="shared" si="11"/>
        <v>0</v>
      </c>
      <c r="Z45" s="1">
        <f t="shared" si="11"/>
        <v>0</v>
      </c>
      <c r="AA45" s="1">
        <f t="shared" si="11"/>
        <v>0</v>
      </c>
      <c r="AB45" s="1">
        <f t="shared" si="9"/>
        <v>20.520000000000003</v>
      </c>
    </row>
    <row r="46" spans="1:29" ht="64.5" customHeight="1">
      <c r="A46" s="4" t="s">
        <v>65</v>
      </c>
      <c r="B46" s="1"/>
      <c r="C46" s="3">
        <f>C13</f>
        <v>2.2999999999999998</v>
      </c>
      <c r="D46" s="3">
        <f>D13</f>
        <v>5.53</v>
      </c>
      <c r="E46" s="3">
        <f t="shared" ref="E46:AA46" si="12">E13</f>
        <v>6</v>
      </c>
      <c r="F46" s="3">
        <f t="shared" si="12"/>
        <v>6.49</v>
      </c>
      <c r="G46" s="3">
        <f t="shared" si="12"/>
        <v>6.9200000000000008</v>
      </c>
      <c r="H46" s="3">
        <f t="shared" si="12"/>
        <v>7.1075200000000001</v>
      </c>
      <c r="I46" s="3">
        <f t="shared" si="12"/>
        <v>7.3008029200000006</v>
      </c>
      <c r="J46" s="3">
        <f t="shared" si="12"/>
        <v>7.5000262913199993</v>
      </c>
      <c r="K46" s="3">
        <f t="shared" si="12"/>
        <v>7.7053731250577204</v>
      </c>
      <c r="L46" s="3">
        <f t="shared" si="12"/>
        <v>7.9170320815147708</v>
      </c>
      <c r="M46" s="3">
        <f t="shared" si="12"/>
        <v>8.1351976448689776</v>
      </c>
      <c r="N46" s="3">
        <f t="shared" si="12"/>
        <v>8.360070303255501</v>
      </c>
      <c r="O46" s="3">
        <f t="shared" si="12"/>
        <v>8.5537306445963015</v>
      </c>
      <c r="P46" s="3">
        <f t="shared" si="12"/>
        <v>8.7526115130003426</v>
      </c>
      <c r="Q46" s="3">
        <f t="shared" si="12"/>
        <v>8.9568601060259923</v>
      </c>
      <c r="R46" s="3">
        <f t="shared" si="12"/>
        <v>9.1666279248389699</v>
      </c>
      <c r="S46" s="3">
        <f t="shared" si="12"/>
        <v>9.3820709035136947</v>
      </c>
      <c r="T46" s="3">
        <f t="shared" si="12"/>
        <v>9.6033495422957387</v>
      </c>
      <c r="U46" s="3">
        <f t="shared" si="12"/>
        <v>9.830629044948342</v>
      </c>
      <c r="V46" s="3">
        <f t="shared" si="12"/>
        <v>10.064079460309841</v>
      </c>
      <c r="W46" s="3">
        <f t="shared" si="12"/>
        <v>10.303875828192814</v>
      </c>
      <c r="X46" s="3">
        <f t="shared" si="12"/>
        <v>10.550198329759828</v>
      </c>
      <c r="Y46" s="3">
        <f t="shared" si="12"/>
        <v>10.803232442514934</v>
      </c>
      <c r="Z46" s="3">
        <f t="shared" si="12"/>
        <v>11.06316910005442</v>
      </c>
      <c r="AA46" s="3">
        <f t="shared" si="12"/>
        <v>11.330204856724771</v>
      </c>
      <c r="AB46" s="1">
        <f t="shared" si="9"/>
        <v>209.62666206279297</v>
      </c>
    </row>
    <row r="47" spans="1:29">
      <c r="A47" s="4" t="s">
        <v>5</v>
      </c>
      <c r="B47" s="1"/>
      <c r="C47" s="1">
        <f>C43-C44</f>
        <v>-10.861719999999998</v>
      </c>
      <c r="D47" s="1">
        <f t="shared" ref="D47:AA47" si="13">D43-D44</f>
        <v>-3.6613000000000042</v>
      </c>
      <c r="E47" s="1">
        <f t="shared" si="13"/>
        <v>6.4113289600000005</v>
      </c>
      <c r="F47" s="1">
        <f t="shared" si="13"/>
        <v>6.9658999168250002</v>
      </c>
      <c r="G47" s="1">
        <f t="shared" si="13"/>
        <v>7.4532684912394993</v>
      </c>
      <c r="H47" s="1">
        <f t="shared" si="13"/>
        <v>7.8406792308890809</v>
      </c>
      <c r="I47" s="1">
        <f t="shared" si="13"/>
        <v>8.2453242801246436</v>
      </c>
      <c r="J47" s="1">
        <f t="shared" si="13"/>
        <v>8.66794599680963</v>
      </c>
      <c r="K47" s="1">
        <f t="shared" si="13"/>
        <v>9.1093180545970913</v>
      </c>
      <c r="L47" s="1">
        <f t="shared" si="13"/>
        <v>9.5366173629669273</v>
      </c>
      <c r="M47" s="1">
        <f t="shared" si="13"/>
        <v>9.9816904785030225</v>
      </c>
      <c r="N47" s="1">
        <f t="shared" si="13"/>
        <v>10.445259568804634</v>
      </c>
      <c r="O47" s="1">
        <f t="shared" si="13"/>
        <v>10.966201762602116</v>
      </c>
      <c r="P47" s="1">
        <f t="shared" si="13"/>
        <v>11.509078325671616</v>
      </c>
      <c r="Q47" s="1">
        <f t="shared" si="13"/>
        <v>12.074773946515499</v>
      </c>
      <c r="R47" s="1">
        <f t="shared" si="13"/>
        <v>12.664208221699099</v>
      </c>
      <c r="S47" s="1">
        <f t="shared" si="13"/>
        <v>13.234675344299744</v>
      </c>
      <c r="T47" s="1">
        <f t="shared" si="13"/>
        <v>13.827599570438984</v>
      </c>
      <c r="U47" s="1">
        <f t="shared" si="13"/>
        <v>14.443834235844829</v>
      </c>
      <c r="V47" s="1">
        <f t="shared" si="13"/>
        <v>15.084264498591878</v>
      </c>
      <c r="W47" s="1">
        <f t="shared" si="13"/>
        <v>15.598918449475962</v>
      </c>
      <c r="X47" s="1">
        <f t="shared" si="13"/>
        <v>16.129679776239009</v>
      </c>
      <c r="Y47" s="1">
        <f t="shared" si="13"/>
        <v>16.677042006663868</v>
      </c>
      <c r="Z47" s="1">
        <f t="shared" si="13"/>
        <v>17.241513582599744</v>
      </c>
      <c r="AA47" s="1">
        <f t="shared" si="13"/>
        <v>17.823618306409017</v>
      </c>
      <c r="AB47" s="1">
        <f t="shared" si="9"/>
        <v>257.40972036781091</v>
      </c>
    </row>
    <row r="48" spans="1:29" ht="33" customHeight="1">
      <c r="A48" s="4" t="s">
        <v>7</v>
      </c>
      <c r="B48" s="1"/>
      <c r="C48" s="1">
        <f>C43+B43</f>
        <v>2.5882800000000001</v>
      </c>
      <c r="D48" s="1">
        <f>D43+C48</f>
        <v>13.826979999999999</v>
      </c>
      <c r="E48" s="1">
        <f>E43+D48</f>
        <v>26.238308959999998</v>
      </c>
      <c r="F48" s="1">
        <f>F43+E48</f>
        <v>39.694208876825002</v>
      </c>
      <c r="G48" s="1">
        <f>G43+F48</f>
        <v>54.067477368064502</v>
      </c>
      <c r="H48" s="1">
        <f t="shared" ref="H48:AA48" si="14">H43+G48</f>
        <v>69.015676598953576</v>
      </c>
      <c r="I48" s="1">
        <f t="shared" si="14"/>
        <v>84.56180379907822</v>
      </c>
      <c r="J48" s="1">
        <f t="shared" si="14"/>
        <v>100.72977608720785</v>
      </c>
      <c r="K48" s="1">
        <f t="shared" si="14"/>
        <v>117.54446726686267</v>
      </c>
      <c r="L48" s="1">
        <f t="shared" si="14"/>
        <v>134.99811671134438</v>
      </c>
      <c r="M48" s="1">
        <f t="shared" si="14"/>
        <v>153.11500483471639</v>
      </c>
      <c r="N48" s="1">
        <f t="shared" si="14"/>
        <v>171.92033470677652</v>
      </c>
      <c r="O48" s="1">
        <f t="shared" si="14"/>
        <v>191.44026711397493</v>
      </c>
      <c r="P48" s="1">
        <f t="shared" si="14"/>
        <v>211.7019569526469</v>
      </c>
      <c r="Q48" s="1">
        <f t="shared" si="14"/>
        <v>232.73359100518837</v>
      </c>
      <c r="R48" s="1">
        <f t="shared" si="14"/>
        <v>254.56442715172645</v>
      </c>
      <c r="S48" s="1">
        <f t="shared" si="14"/>
        <v>277.18117339953989</v>
      </c>
      <c r="T48" s="1">
        <f t="shared" si="14"/>
        <v>300.6121225122746</v>
      </c>
      <c r="U48" s="1">
        <f t="shared" si="14"/>
        <v>324.88658579306775</v>
      </c>
      <c r="V48" s="1">
        <f t="shared" si="14"/>
        <v>350.03492975196946</v>
      </c>
      <c r="W48" s="1">
        <f t="shared" si="14"/>
        <v>375.93772402963822</v>
      </c>
      <c r="X48" s="1">
        <f t="shared" si="14"/>
        <v>402.61760213563707</v>
      </c>
      <c r="Y48" s="1">
        <f t="shared" si="14"/>
        <v>430.09787658481588</v>
      </c>
      <c r="Z48" s="1">
        <f t="shared" si="14"/>
        <v>458.40255926747005</v>
      </c>
      <c r="AA48" s="1">
        <f t="shared" si="14"/>
        <v>487.55638243060383</v>
      </c>
      <c r="AB48" s="1"/>
    </row>
    <row r="49" spans="1:29" ht="33.75" customHeight="1">
      <c r="A49" s="4" t="s">
        <v>6</v>
      </c>
      <c r="B49" s="1"/>
      <c r="C49" s="3">
        <f>C44+B49</f>
        <v>13.45</v>
      </c>
      <c r="D49" s="3">
        <f>D44+C49</f>
        <v>28.35</v>
      </c>
      <c r="E49" s="3">
        <f>E44+D49</f>
        <v>34.35</v>
      </c>
      <c r="F49" s="3">
        <f t="shared" ref="F49:AA49" si="15">F44+E49</f>
        <v>40.840000000000003</v>
      </c>
      <c r="G49" s="3">
        <f t="shared" si="15"/>
        <v>47.760000000000005</v>
      </c>
      <c r="H49" s="3">
        <f t="shared" si="15"/>
        <v>54.867520000000006</v>
      </c>
      <c r="I49" s="3">
        <f t="shared" si="15"/>
        <v>62.168322920000008</v>
      </c>
      <c r="J49" s="3">
        <f t="shared" si="15"/>
        <v>69.668349211320006</v>
      </c>
      <c r="K49" s="3">
        <f t="shared" si="15"/>
        <v>77.373722336377725</v>
      </c>
      <c r="L49" s="3">
        <f t="shared" si="15"/>
        <v>85.290754417892501</v>
      </c>
      <c r="M49" s="3">
        <f t="shared" si="15"/>
        <v>93.425952062761482</v>
      </c>
      <c r="N49" s="3">
        <f t="shared" si="15"/>
        <v>101.78602236601698</v>
      </c>
      <c r="O49" s="3">
        <f t="shared" si="15"/>
        <v>110.33975301061328</v>
      </c>
      <c r="P49" s="3">
        <f t="shared" si="15"/>
        <v>119.09236452361363</v>
      </c>
      <c r="Q49" s="3">
        <f t="shared" si="15"/>
        <v>128.04922462963961</v>
      </c>
      <c r="R49" s="3">
        <f t="shared" si="15"/>
        <v>137.21585255447857</v>
      </c>
      <c r="S49" s="3">
        <f t="shared" si="15"/>
        <v>146.59792345799227</v>
      </c>
      <c r="T49" s="3">
        <f t="shared" si="15"/>
        <v>156.20127300028801</v>
      </c>
      <c r="U49" s="3">
        <f t="shared" si="15"/>
        <v>166.03190204523636</v>
      </c>
      <c r="V49" s="3">
        <f t="shared" si="15"/>
        <v>176.09598150554621</v>
      </c>
      <c r="W49" s="3">
        <f t="shared" si="15"/>
        <v>186.39985733373902</v>
      </c>
      <c r="X49" s="3">
        <f t="shared" si="15"/>
        <v>196.95005566349886</v>
      </c>
      <c r="Y49" s="3">
        <f t="shared" si="15"/>
        <v>207.7532881060138</v>
      </c>
      <c r="Z49" s="3">
        <f t="shared" si="15"/>
        <v>218.81645720606821</v>
      </c>
      <c r="AA49" s="3">
        <f t="shared" si="15"/>
        <v>230.14666206279298</v>
      </c>
      <c r="AB49" s="1"/>
    </row>
    <row r="52" spans="1:29">
      <c r="A52" s="1" t="s">
        <v>25</v>
      </c>
      <c r="B52" s="1" t="s">
        <v>64</v>
      </c>
      <c r="C52" s="1" t="s">
        <v>39</v>
      </c>
      <c r="D52" s="1" t="s">
        <v>40</v>
      </c>
      <c r="E52" s="1" t="s">
        <v>41</v>
      </c>
      <c r="F52" s="1" t="s">
        <v>42</v>
      </c>
      <c r="G52" s="1" t="s">
        <v>43</v>
      </c>
      <c r="H52" s="1" t="s">
        <v>44</v>
      </c>
      <c r="I52" s="1" t="s">
        <v>45</v>
      </c>
      <c r="J52" s="1" t="s">
        <v>46</v>
      </c>
      <c r="K52" s="1" t="s">
        <v>47</v>
      </c>
      <c r="L52" s="1" t="s">
        <v>48</v>
      </c>
      <c r="M52" s="1" t="s">
        <v>49</v>
      </c>
      <c r="N52" s="1" t="s">
        <v>50</v>
      </c>
      <c r="O52" s="1" t="s">
        <v>51</v>
      </c>
      <c r="P52" s="1" t="s">
        <v>52</v>
      </c>
      <c r="Q52" s="1" t="s">
        <v>53</v>
      </c>
      <c r="R52" s="1" t="s">
        <v>54</v>
      </c>
      <c r="S52" s="1" t="s">
        <v>55</v>
      </c>
      <c r="T52" s="1" t="s">
        <v>56</v>
      </c>
      <c r="U52" s="1" t="s">
        <v>57</v>
      </c>
      <c r="V52" s="1" t="s">
        <v>58</v>
      </c>
      <c r="W52" s="1" t="s">
        <v>59</v>
      </c>
      <c r="X52" s="1" t="s">
        <v>60</v>
      </c>
      <c r="Y52" s="1" t="s">
        <v>61</v>
      </c>
      <c r="Z52" s="1" t="s">
        <v>62</v>
      </c>
      <c r="AA52" s="1" t="s">
        <v>63</v>
      </c>
      <c r="AB52" s="1" t="s">
        <v>0</v>
      </c>
    </row>
    <row r="53" spans="1:29" ht="61.5" customHeight="1">
      <c r="A53" s="4" t="s">
        <v>26</v>
      </c>
      <c r="B53" s="1">
        <v>0</v>
      </c>
      <c r="C53" s="6">
        <f>C54-C55</f>
        <v>0.28828000000000031</v>
      </c>
      <c r="D53" s="6">
        <f>D54-D55</f>
        <v>5.7086999999999977</v>
      </c>
      <c r="E53" s="6">
        <f t="shared" ref="E53:AA53" si="16">E54-E55</f>
        <v>6.4113289600000005</v>
      </c>
      <c r="F53" s="6">
        <f t="shared" si="16"/>
        <v>6.9658999168250002</v>
      </c>
      <c r="G53" s="6">
        <f t="shared" si="16"/>
        <v>7.4532684912394993</v>
      </c>
      <c r="H53" s="6">
        <f t="shared" si="16"/>
        <v>7.8406792308890809</v>
      </c>
      <c r="I53" s="6">
        <f t="shared" si="16"/>
        <v>8.2453242801246436</v>
      </c>
      <c r="J53" s="6">
        <f t="shared" si="16"/>
        <v>8.66794599680963</v>
      </c>
      <c r="K53" s="6">
        <f t="shared" si="16"/>
        <v>9.1093180545970913</v>
      </c>
      <c r="L53" s="6">
        <f t="shared" si="16"/>
        <v>9.5366173629669273</v>
      </c>
      <c r="M53" s="6">
        <f t="shared" si="16"/>
        <v>9.9816904785030225</v>
      </c>
      <c r="N53" s="6">
        <f t="shared" si="16"/>
        <v>10.445259568804634</v>
      </c>
      <c r="O53" s="6">
        <f t="shared" si="16"/>
        <v>10.966201762602116</v>
      </c>
      <c r="P53" s="6">
        <f t="shared" si="16"/>
        <v>11.509078325671616</v>
      </c>
      <c r="Q53" s="6">
        <f t="shared" si="16"/>
        <v>12.074773946515499</v>
      </c>
      <c r="R53" s="6">
        <f t="shared" si="16"/>
        <v>12.664208221699099</v>
      </c>
      <c r="S53" s="6">
        <f t="shared" si="16"/>
        <v>13.234675344299744</v>
      </c>
      <c r="T53" s="6">
        <f t="shared" si="16"/>
        <v>13.827599570438984</v>
      </c>
      <c r="U53" s="6">
        <f t="shared" si="16"/>
        <v>14.443834235844829</v>
      </c>
      <c r="V53" s="6">
        <f t="shared" si="16"/>
        <v>15.084264498591878</v>
      </c>
      <c r="W53" s="6">
        <f t="shared" si="16"/>
        <v>15.598918449475962</v>
      </c>
      <c r="X53" s="6">
        <f t="shared" si="16"/>
        <v>16.129679776239009</v>
      </c>
      <c r="Y53" s="6">
        <f t="shared" si="16"/>
        <v>16.677042006663868</v>
      </c>
      <c r="Z53" s="6">
        <f t="shared" si="16"/>
        <v>17.241513582599744</v>
      </c>
      <c r="AA53" s="6">
        <f t="shared" si="16"/>
        <v>17.823618306409017</v>
      </c>
      <c r="AB53" s="6">
        <f t="shared" ref="AB53:AB56" si="17">SUM(C53:AA53)</f>
        <v>277.92972036781089</v>
      </c>
    </row>
    <row r="54" spans="1:29" ht="61.5" customHeight="1">
      <c r="A54" s="4" t="s">
        <v>35</v>
      </c>
      <c r="B54" s="1">
        <v>0</v>
      </c>
      <c r="C54" s="6">
        <f>C22</f>
        <v>2.5882800000000001</v>
      </c>
      <c r="D54" s="6">
        <f t="shared" ref="D54:AA54" si="18">D22</f>
        <v>11.238699999999998</v>
      </c>
      <c r="E54" s="6">
        <f t="shared" si="18"/>
        <v>12.411328960000001</v>
      </c>
      <c r="F54" s="6">
        <f t="shared" si="18"/>
        <v>13.455899916825</v>
      </c>
      <c r="G54" s="6">
        <f t="shared" si="18"/>
        <v>14.3732684912395</v>
      </c>
      <c r="H54" s="6">
        <f t="shared" si="18"/>
        <v>14.948199230889081</v>
      </c>
      <c r="I54" s="6">
        <f t="shared" si="18"/>
        <v>15.546127200124644</v>
      </c>
      <c r="J54" s="6">
        <f t="shared" si="18"/>
        <v>16.167972288129629</v>
      </c>
      <c r="K54" s="6">
        <f t="shared" si="18"/>
        <v>16.814691179654812</v>
      </c>
      <c r="L54" s="6">
        <f t="shared" si="18"/>
        <v>17.453649444481698</v>
      </c>
      <c r="M54" s="6">
        <f t="shared" si="18"/>
        <v>18.116888123372</v>
      </c>
      <c r="N54" s="6">
        <f t="shared" si="18"/>
        <v>18.805329872060135</v>
      </c>
      <c r="O54" s="6">
        <f t="shared" si="18"/>
        <v>19.519932407198418</v>
      </c>
      <c r="P54" s="6">
        <f t="shared" si="18"/>
        <v>20.261689838671959</v>
      </c>
      <c r="Q54" s="6">
        <f t="shared" si="18"/>
        <v>21.031634052541492</v>
      </c>
      <c r="R54" s="6">
        <f t="shared" si="18"/>
        <v>21.830836146538068</v>
      </c>
      <c r="S54" s="6">
        <f t="shared" si="18"/>
        <v>22.616746247813438</v>
      </c>
      <c r="T54" s="6">
        <f t="shared" si="18"/>
        <v>23.430949112734723</v>
      </c>
      <c r="U54" s="6">
        <f t="shared" si="18"/>
        <v>24.274463280793171</v>
      </c>
      <c r="V54" s="6">
        <f t="shared" si="18"/>
        <v>25.148343958901719</v>
      </c>
      <c r="W54" s="6">
        <f t="shared" si="18"/>
        <v>25.902794277668775</v>
      </c>
      <c r="X54" s="6">
        <f t="shared" si="18"/>
        <v>26.679878105998839</v>
      </c>
      <c r="Y54" s="6">
        <f t="shared" si="18"/>
        <v>27.4802744491788</v>
      </c>
      <c r="Z54" s="6">
        <f t="shared" si="18"/>
        <v>28.304682682654164</v>
      </c>
      <c r="AA54" s="6">
        <f t="shared" si="18"/>
        <v>29.15382316313379</v>
      </c>
      <c r="AB54" s="6">
        <f t="shared" si="17"/>
        <v>487.55638243060383</v>
      </c>
    </row>
    <row r="55" spans="1:29" ht="61.5" customHeight="1">
      <c r="A55" s="4" t="s">
        <v>67</v>
      </c>
      <c r="B55" s="1"/>
      <c r="C55" s="6">
        <f>C13</f>
        <v>2.2999999999999998</v>
      </c>
      <c r="D55" s="6">
        <f t="shared" ref="D55:AA55" si="19">D13</f>
        <v>5.53</v>
      </c>
      <c r="E55" s="6">
        <f t="shared" si="19"/>
        <v>6</v>
      </c>
      <c r="F55" s="6">
        <f t="shared" si="19"/>
        <v>6.49</v>
      </c>
      <c r="G55" s="6">
        <f t="shared" si="19"/>
        <v>6.9200000000000008</v>
      </c>
      <c r="H55" s="6">
        <f t="shared" si="19"/>
        <v>7.1075200000000001</v>
      </c>
      <c r="I55" s="6">
        <f t="shared" si="19"/>
        <v>7.3008029200000006</v>
      </c>
      <c r="J55" s="6">
        <f t="shared" si="19"/>
        <v>7.5000262913199993</v>
      </c>
      <c r="K55" s="6">
        <f t="shared" si="19"/>
        <v>7.7053731250577204</v>
      </c>
      <c r="L55" s="6">
        <f t="shared" si="19"/>
        <v>7.9170320815147708</v>
      </c>
      <c r="M55" s="6">
        <f t="shared" si="19"/>
        <v>8.1351976448689776</v>
      </c>
      <c r="N55" s="6">
        <f t="shared" si="19"/>
        <v>8.360070303255501</v>
      </c>
      <c r="O55" s="6">
        <f t="shared" si="19"/>
        <v>8.5537306445963015</v>
      </c>
      <c r="P55" s="6">
        <f t="shared" si="19"/>
        <v>8.7526115130003426</v>
      </c>
      <c r="Q55" s="6">
        <f t="shared" si="19"/>
        <v>8.9568601060259923</v>
      </c>
      <c r="R55" s="6">
        <f t="shared" si="19"/>
        <v>9.1666279248389699</v>
      </c>
      <c r="S55" s="6">
        <f t="shared" si="19"/>
        <v>9.3820709035136947</v>
      </c>
      <c r="T55" s="6">
        <f t="shared" si="19"/>
        <v>9.6033495422957387</v>
      </c>
      <c r="U55" s="6">
        <f t="shared" si="19"/>
        <v>9.830629044948342</v>
      </c>
      <c r="V55" s="6">
        <f t="shared" si="19"/>
        <v>10.064079460309841</v>
      </c>
      <c r="W55" s="6">
        <f t="shared" si="19"/>
        <v>10.303875828192814</v>
      </c>
      <c r="X55" s="6">
        <f t="shared" si="19"/>
        <v>10.550198329759828</v>
      </c>
      <c r="Y55" s="6">
        <f t="shared" si="19"/>
        <v>10.803232442514934</v>
      </c>
      <c r="Z55" s="6">
        <f t="shared" si="19"/>
        <v>11.06316910005442</v>
      </c>
      <c r="AA55" s="6">
        <f t="shared" si="19"/>
        <v>11.330204856724771</v>
      </c>
      <c r="AB55" s="6">
        <f t="shared" si="17"/>
        <v>209.62666206279297</v>
      </c>
    </row>
    <row r="56" spans="1:29" ht="14.25" customHeight="1">
      <c r="A56" s="4" t="s">
        <v>27</v>
      </c>
      <c r="B56" s="1"/>
      <c r="C56" s="6">
        <f>C7</f>
        <v>11.15</v>
      </c>
      <c r="D56" s="6">
        <f t="shared" ref="D56:AA56" si="20">D7</f>
        <v>9.370000000000001</v>
      </c>
      <c r="E56" s="6">
        <f t="shared" si="20"/>
        <v>0</v>
      </c>
      <c r="F56" s="6">
        <f t="shared" si="20"/>
        <v>0</v>
      </c>
      <c r="G56" s="6">
        <f t="shared" si="20"/>
        <v>0</v>
      </c>
      <c r="H56" s="6">
        <f t="shared" si="20"/>
        <v>0</v>
      </c>
      <c r="I56" s="6">
        <f t="shared" si="20"/>
        <v>0</v>
      </c>
      <c r="J56" s="6">
        <f t="shared" si="20"/>
        <v>0</v>
      </c>
      <c r="K56" s="6">
        <f t="shared" si="20"/>
        <v>0</v>
      </c>
      <c r="L56" s="6">
        <f t="shared" si="20"/>
        <v>0</v>
      </c>
      <c r="M56" s="6">
        <f t="shared" si="20"/>
        <v>0</v>
      </c>
      <c r="N56" s="6">
        <f t="shared" si="20"/>
        <v>0</v>
      </c>
      <c r="O56" s="6">
        <f t="shared" si="20"/>
        <v>0</v>
      </c>
      <c r="P56" s="6">
        <f t="shared" si="20"/>
        <v>0</v>
      </c>
      <c r="Q56" s="6">
        <f t="shared" si="20"/>
        <v>0</v>
      </c>
      <c r="R56" s="6">
        <f t="shared" si="20"/>
        <v>0</v>
      </c>
      <c r="S56" s="6">
        <f t="shared" si="20"/>
        <v>0</v>
      </c>
      <c r="T56" s="6">
        <f t="shared" si="20"/>
        <v>0</v>
      </c>
      <c r="U56" s="6">
        <f t="shared" si="20"/>
        <v>0</v>
      </c>
      <c r="V56" s="6">
        <f t="shared" si="20"/>
        <v>0</v>
      </c>
      <c r="W56" s="6">
        <f t="shared" si="20"/>
        <v>0</v>
      </c>
      <c r="X56" s="6">
        <f t="shared" si="20"/>
        <v>0</v>
      </c>
      <c r="Y56" s="6">
        <f t="shared" si="20"/>
        <v>0</v>
      </c>
      <c r="Z56" s="6">
        <f t="shared" si="20"/>
        <v>0</v>
      </c>
      <c r="AA56" s="6">
        <f t="shared" si="20"/>
        <v>0</v>
      </c>
      <c r="AB56" s="6">
        <f t="shared" si="17"/>
        <v>20.520000000000003</v>
      </c>
    </row>
    <row r="57" spans="1:29" ht="77.25" customHeight="1">
      <c r="A57" s="4" t="s">
        <v>28</v>
      </c>
      <c r="B57" s="1">
        <v>0</v>
      </c>
      <c r="C57" s="6">
        <f>C53-C56</f>
        <v>-10.86172</v>
      </c>
      <c r="D57" s="6">
        <f>D53-D56</f>
        <v>-3.6613000000000033</v>
      </c>
      <c r="E57" s="6">
        <f t="shared" ref="E57:AB57" si="21">E53-E56</f>
        <v>6.4113289600000005</v>
      </c>
      <c r="F57" s="6">
        <f t="shared" si="21"/>
        <v>6.9658999168250002</v>
      </c>
      <c r="G57" s="6">
        <f t="shared" si="21"/>
        <v>7.4532684912394993</v>
      </c>
      <c r="H57" s="6">
        <f t="shared" si="21"/>
        <v>7.8406792308890809</v>
      </c>
      <c r="I57" s="6">
        <f t="shared" si="21"/>
        <v>8.2453242801246436</v>
      </c>
      <c r="J57" s="6">
        <f t="shared" si="21"/>
        <v>8.66794599680963</v>
      </c>
      <c r="K57" s="6">
        <f t="shared" si="21"/>
        <v>9.1093180545970913</v>
      </c>
      <c r="L57" s="6">
        <f t="shared" si="21"/>
        <v>9.5366173629669273</v>
      </c>
      <c r="M57" s="6">
        <f t="shared" si="21"/>
        <v>9.9816904785030225</v>
      </c>
      <c r="N57" s="6">
        <f t="shared" si="21"/>
        <v>10.445259568804634</v>
      </c>
      <c r="O57" s="6">
        <f t="shared" si="21"/>
        <v>10.966201762602116</v>
      </c>
      <c r="P57" s="6">
        <f t="shared" si="21"/>
        <v>11.509078325671616</v>
      </c>
      <c r="Q57" s="6">
        <f t="shared" si="21"/>
        <v>12.074773946515499</v>
      </c>
      <c r="R57" s="6">
        <f t="shared" si="21"/>
        <v>12.664208221699099</v>
      </c>
      <c r="S57" s="6">
        <f t="shared" si="21"/>
        <v>13.234675344299744</v>
      </c>
      <c r="T57" s="6">
        <f t="shared" si="21"/>
        <v>13.827599570438984</v>
      </c>
      <c r="U57" s="6">
        <f t="shared" si="21"/>
        <v>14.443834235844829</v>
      </c>
      <c r="V57" s="6">
        <f t="shared" si="21"/>
        <v>15.084264498591878</v>
      </c>
      <c r="W57" s="6">
        <f t="shared" si="21"/>
        <v>15.598918449475962</v>
      </c>
      <c r="X57" s="6">
        <f t="shared" si="21"/>
        <v>16.129679776239009</v>
      </c>
      <c r="Y57" s="6">
        <f t="shared" si="21"/>
        <v>16.677042006663868</v>
      </c>
      <c r="Z57" s="6">
        <f t="shared" si="21"/>
        <v>17.241513582599744</v>
      </c>
      <c r="AA57" s="6">
        <f t="shared" si="21"/>
        <v>17.823618306409017</v>
      </c>
      <c r="AB57" s="6">
        <f t="shared" si="21"/>
        <v>257.40972036781091</v>
      </c>
    </row>
    <row r="58" spans="1:29" ht="47.25" customHeight="1">
      <c r="A58" s="4" t="s">
        <v>29</v>
      </c>
      <c r="B58" s="1">
        <v>0</v>
      </c>
      <c r="C58" s="6">
        <f>C57+B58</f>
        <v>-10.86172</v>
      </c>
      <c r="D58" s="6">
        <f>D57+C58</f>
        <v>-14.523020000000002</v>
      </c>
      <c r="E58" s="6">
        <f>E57+D58</f>
        <v>-8.111691040000002</v>
      </c>
      <c r="F58" s="6">
        <f>F57+E58</f>
        <v>-1.1457911231750018</v>
      </c>
      <c r="G58" s="6">
        <f t="shared" ref="G58:AA58" si="22">G57+F58</f>
        <v>6.3074773680644975</v>
      </c>
      <c r="H58" s="6">
        <f t="shared" si="22"/>
        <v>14.148156598953578</v>
      </c>
      <c r="I58" s="6">
        <f t="shared" si="22"/>
        <v>22.393480879078222</v>
      </c>
      <c r="J58" s="6">
        <f t="shared" si="22"/>
        <v>31.061426875887854</v>
      </c>
      <c r="K58" s="6">
        <f t="shared" si="22"/>
        <v>40.170744930484943</v>
      </c>
      <c r="L58" s="6">
        <f t="shared" si="22"/>
        <v>49.707362293451872</v>
      </c>
      <c r="M58" s="6">
        <f t="shared" si="22"/>
        <v>59.689052771954891</v>
      </c>
      <c r="N58" s="6">
        <f t="shared" si="22"/>
        <v>70.134312340759521</v>
      </c>
      <c r="O58" s="6">
        <f t="shared" si="22"/>
        <v>81.100514103361633</v>
      </c>
      <c r="P58" s="6">
        <f t="shared" si="22"/>
        <v>92.609592429033256</v>
      </c>
      <c r="Q58" s="6">
        <f t="shared" si="22"/>
        <v>104.68436637554876</v>
      </c>
      <c r="R58" s="6">
        <f t="shared" si="22"/>
        <v>117.34857459724786</v>
      </c>
      <c r="S58" s="6">
        <f t="shared" si="22"/>
        <v>130.58324994154759</v>
      </c>
      <c r="T58" s="6">
        <f t="shared" si="22"/>
        <v>144.41084951198658</v>
      </c>
      <c r="U58" s="6">
        <f t="shared" si="22"/>
        <v>158.85468374783142</v>
      </c>
      <c r="V58" s="6">
        <f t="shared" si="22"/>
        <v>173.93894824642331</v>
      </c>
      <c r="W58" s="6">
        <f t="shared" si="22"/>
        <v>189.53786669589928</v>
      </c>
      <c r="X58" s="6">
        <f t="shared" si="22"/>
        <v>205.6675464721383</v>
      </c>
      <c r="Y58" s="6">
        <f t="shared" si="22"/>
        <v>222.34458847880217</v>
      </c>
      <c r="Z58" s="6">
        <f t="shared" si="22"/>
        <v>239.5861020614019</v>
      </c>
      <c r="AA58" s="6">
        <f t="shared" si="22"/>
        <v>257.40972036781091</v>
      </c>
      <c r="AB58" s="6"/>
    </row>
    <row r="59" spans="1:29" ht="60" customHeight="1">
      <c r="A59" s="4" t="s">
        <v>30</v>
      </c>
      <c r="B59" s="1">
        <v>1.25</v>
      </c>
      <c r="C59" s="6">
        <v>1.25</v>
      </c>
      <c r="D59" s="6">
        <v>1.2</v>
      </c>
      <c r="E59" s="6">
        <v>1.1499999999999999</v>
      </c>
      <c r="F59" s="6">
        <v>1.1499999999999999</v>
      </c>
      <c r="G59" s="6">
        <v>1.1499999999999999</v>
      </c>
      <c r="H59" s="6">
        <v>1.1499999999999999</v>
      </c>
      <c r="I59" s="6">
        <v>1.1499999999999999</v>
      </c>
      <c r="J59" s="6">
        <v>1.1499999999999999</v>
      </c>
      <c r="K59" s="6">
        <v>1.1499999999999999</v>
      </c>
      <c r="L59" s="6">
        <v>1.1499999999999999</v>
      </c>
      <c r="M59" s="6">
        <v>1.1499999999999999</v>
      </c>
      <c r="N59" s="6">
        <v>1.1499999999999999</v>
      </c>
      <c r="O59" s="6">
        <v>1.1499999999999999</v>
      </c>
      <c r="P59" s="6">
        <v>1.1499999999999999</v>
      </c>
      <c r="Q59" s="6">
        <v>1.1499999999999999</v>
      </c>
      <c r="R59" s="6">
        <v>1.1499999999999999</v>
      </c>
      <c r="S59" s="6">
        <v>1.1499999999999999</v>
      </c>
      <c r="T59" s="6">
        <v>1.1499999999999999</v>
      </c>
      <c r="U59" s="6">
        <v>1.1499999999999999</v>
      </c>
      <c r="V59" s="6">
        <v>1.1499999999999999</v>
      </c>
      <c r="W59" s="6">
        <v>1.1499999999999999</v>
      </c>
      <c r="X59" s="6">
        <v>1.1499999999999999</v>
      </c>
      <c r="Y59" s="6">
        <v>1.1499999999999999</v>
      </c>
      <c r="Z59" s="6">
        <v>1.1499999999999999</v>
      </c>
      <c r="AA59" s="6">
        <v>1.1499999999999999</v>
      </c>
      <c r="AB59" s="6"/>
    </row>
    <row r="60" spans="1:29" ht="20.25" customHeight="1">
      <c r="A60" s="4" t="s">
        <v>31</v>
      </c>
      <c r="B60" s="3">
        <v>1</v>
      </c>
      <c r="C60" s="6">
        <v>0.8</v>
      </c>
      <c r="D60" s="6">
        <v>0.69444444444444442</v>
      </c>
      <c r="E60" s="6">
        <v>0.65751623243198831</v>
      </c>
      <c r="F60" s="6">
        <v>0.57175324559303342</v>
      </c>
      <c r="G60" s="6">
        <v>0.49717673529828987</v>
      </c>
      <c r="H60" s="6">
        <v>0.43232759591155645</v>
      </c>
      <c r="I60" s="6">
        <v>0.37593703992309269</v>
      </c>
      <c r="J60" s="6">
        <v>0.32690177384616753</v>
      </c>
      <c r="K60" s="6">
        <v>0.28426241204014574</v>
      </c>
      <c r="L60" s="6">
        <v>0.24718470612186585</v>
      </c>
      <c r="M60" s="6">
        <v>0.21494322271466598</v>
      </c>
      <c r="N60" s="6">
        <v>0.18690715018666609</v>
      </c>
      <c r="O60" s="6">
        <v>0.16252795668405748</v>
      </c>
      <c r="P60" s="6">
        <v>0.14132865798613695</v>
      </c>
      <c r="Q60" s="6">
        <v>0.1228944852053365</v>
      </c>
      <c r="R60" s="6">
        <v>0.10686476974377089</v>
      </c>
      <c r="S60" s="6">
        <v>9.2925886733713825E-2</v>
      </c>
      <c r="T60" s="6">
        <v>8.0805118898881603E-2</v>
      </c>
      <c r="U60" s="6">
        <v>7.0265320781636179E-2</v>
      </c>
      <c r="V60" s="6">
        <v>6.1100278940553199E-2</v>
      </c>
      <c r="W60" s="6">
        <v>5.3130677339611479E-2</v>
      </c>
      <c r="X60" s="6">
        <v>4.6200588990966504E-2</v>
      </c>
      <c r="Y60" s="6">
        <v>4.0174425209536097E-2</v>
      </c>
      <c r="Z60" s="6">
        <v>3.493428279090096E-2</v>
      </c>
      <c r="AA60" s="6">
        <v>0.03</v>
      </c>
      <c r="AB60" s="6"/>
    </row>
    <row r="61" spans="1:29" ht="46.5" customHeight="1">
      <c r="A61" s="4" t="s">
        <v>32</v>
      </c>
      <c r="B61" s="1">
        <f>B57*B60</f>
        <v>0</v>
      </c>
      <c r="C61" s="6">
        <f>C57*C60</f>
        <v>-8.6893760000000011</v>
      </c>
      <c r="D61" s="6">
        <f>D57*D60</f>
        <v>-2.5425694444444469</v>
      </c>
      <c r="E61" s="6">
        <f>E57*E60</f>
        <v>4.2155528626612986</v>
      </c>
      <c r="F61" s="6">
        <f>F57*F60</f>
        <v>3.9827758859209355</v>
      </c>
      <c r="G61" s="6">
        <f t="shared" ref="G61:AA61" si="23">G57*G60</f>
        <v>3.7055916957760648</v>
      </c>
      <c r="H61" s="6">
        <f t="shared" si="23"/>
        <v>3.3897420022039477</v>
      </c>
      <c r="I61" s="6">
        <f t="shared" si="23"/>
        <v>3.0997228030760637</v>
      </c>
      <c r="J61" s="6">
        <f t="shared" si="23"/>
        <v>2.8335669219598549</v>
      </c>
      <c r="K61" s="6">
        <f t="shared" si="23"/>
        <v>2.5894367222406172</v>
      </c>
      <c r="L61" s="6">
        <f t="shared" si="23"/>
        <v>2.3573059602616633</v>
      </c>
      <c r="M61" s="6">
        <f t="shared" si="23"/>
        <v>2.1454967195897359</v>
      </c>
      <c r="N61" s="6">
        <f t="shared" si="23"/>
        <v>1.9522936989652788</v>
      </c>
      <c r="O61" s="6">
        <f t="shared" si="23"/>
        <v>1.7823143650608315</v>
      </c>
      <c r="P61" s="6">
        <f t="shared" si="23"/>
        <v>1.6265625944245055</v>
      </c>
      <c r="Q61" s="6">
        <f t="shared" si="23"/>
        <v>1.4839231281278316</v>
      </c>
      <c r="R61" s="6">
        <f t="shared" si="23"/>
        <v>1.3533576955990443</v>
      </c>
      <c r="S61" s="6">
        <f t="shared" si="23"/>
        <v>1.229843942001873</v>
      </c>
      <c r="T61" s="6">
        <f t="shared" si="23"/>
        <v>1.1173408273754464</v>
      </c>
      <c r="U61" s="6">
        <f t="shared" si="23"/>
        <v>1.0149006458984158</v>
      </c>
      <c r="V61" s="6">
        <f t="shared" si="23"/>
        <v>0.92165276847704758</v>
      </c>
      <c r="W61" s="6">
        <f t="shared" si="23"/>
        <v>0.82878110298601992</v>
      </c>
      <c r="X61" s="6">
        <f t="shared" si="23"/>
        <v>0.74520070589792298</v>
      </c>
      <c r="Y61" s="6">
        <f t="shared" si="23"/>
        <v>0.66999057681300933</v>
      </c>
      <c r="Z61" s="6">
        <f t="shared" si="23"/>
        <v>0.60231991123769935</v>
      </c>
      <c r="AA61" s="6">
        <f t="shared" si="23"/>
        <v>0.53470854919227051</v>
      </c>
      <c r="AB61" s="6">
        <f t="shared" ref="AB61" si="24">SUM(C61:AA61)</f>
        <v>32.950436641302929</v>
      </c>
      <c r="AC61" s="10" t="s">
        <v>33</v>
      </c>
    </row>
    <row r="62" spans="1:29" ht="66" customHeight="1">
      <c r="A62" s="4" t="s">
        <v>34</v>
      </c>
      <c r="B62" s="1">
        <v>0</v>
      </c>
      <c r="C62" s="6">
        <f>C61+B62</f>
        <v>-8.6893760000000011</v>
      </c>
      <c r="D62" s="6">
        <f>D61+C62</f>
        <v>-11.231945444444449</v>
      </c>
      <c r="E62" s="6">
        <f>E61+D62</f>
        <v>-7.0163925817831503</v>
      </c>
      <c r="F62" s="6">
        <f>F61+E62</f>
        <v>-3.0336166958622148</v>
      </c>
      <c r="G62" s="11">
        <f t="shared" ref="G62:AA62" si="25">G61+F62</f>
        <v>0.67197499991385001</v>
      </c>
      <c r="H62" s="6">
        <f t="shared" si="25"/>
        <v>4.0617170021177973</v>
      </c>
      <c r="I62" s="6">
        <f t="shared" si="25"/>
        <v>7.1614398051938615</v>
      </c>
      <c r="J62" s="6">
        <f t="shared" si="25"/>
        <v>9.9950067271537169</v>
      </c>
      <c r="K62" s="6">
        <f t="shared" si="25"/>
        <v>12.584443449394334</v>
      </c>
      <c r="L62" s="6">
        <f t="shared" si="25"/>
        <v>14.941749409655998</v>
      </c>
      <c r="M62" s="6">
        <f t="shared" si="25"/>
        <v>17.087246129245734</v>
      </c>
      <c r="N62" s="6">
        <f t="shared" si="25"/>
        <v>19.039539828211012</v>
      </c>
      <c r="O62" s="6">
        <f t="shared" si="25"/>
        <v>20.821854193271843</v>
      </c>
      <c r="P62" s="6">
        <f t="shared" si="25"/>
        <v>22.448416787696349</v>
      </c>
      <c r="Q62" s="6">
        <f t="shared" si="25"/>
        <v>23.93233991582418</v>
      </c>
      <c r="R62" s="6">
        <f t="shared" si="25"/>
        <v>25.285697611423224</v>
      </c>
      <c r="S62" s="6">
        <f t="shared" si="25"/>
        <v>26.515541553425098</v>
      </c>
      <c r="T62" s="6">
        <f t="shared" si="25"/>
        <v>27.632882380800545</v>
      </c>
      <c r="U62" s="6">
        <f t="shared" si="25"/>
        <v>28.64778302669896</v>
      </c>
      <c r="V62" s="6">
        <f t="shared" si="25"/>
        <v>29.569435795176009</v>
      </c>
      <c r="W62" s="6">
        <f t="shared" si="25"/>
        <v>30.39821689816203</v>
      </c>
      <c r="X62" s="6">
        <f t="shared" si="25"/>
        <v>31.143417604059952</v>
      </c>
      <c r="Y62" s="6">
        <f t="shared" si="25"/>
        <v>31.813408180872962</v>
      </c>
      <c r="Z62" s="6">
        <f t="shared" si="25"/>
        <v>32.415728092110662</v>
      </c>
      <c r="AA62" s="6">
        <f t="shared" si="25"/>
        <v>32.950436641302929</v>
      </c>
      <c r="AB62" s="6"/>
      <c r="AC62" s="10" t="s">
        <v>33</v>
      </c>
    </row>
  </sheetData>
  <mergeCells count="9">
    <mergeCell ref="A27:AC27"/>
    <mergeCell ref="A33:AB33"/>
    <mergeCell ref="A37:AC37"/>
    <mergeCell ref="A41:AC41"/>
    <mergeCell ref="Z1:AB1"/>
    <mergeCell ref="A5:AC5"/>
    <mergeCell ref="A11:AB11"/>
    <mergeCell ref="A20:AC20"/>
    <mergeCell ref="A3:AB3"/>
  </mergeCells>
  <pageMargins left="0.7" right="0.7" top="0.75" bottom="0.75" header="0.3" footer="0.3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Финансовый расчет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2025-01-13T05:44:11Z</dcterms:modified>
</cp:coreProperties>
</file>