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ля отправки" sheetId="9" r:id="rId1"/>
  </sheets>
  <definedNames>
    <definedName name="_xlnm.Print_Area" localSheetId="0">'Для отправки'!$A$1:$AC$57</definedName>
  </definedNames>
  <calcPr calcId="125725"/>
</workbook>
</file>

<file path=xl/calcChain.xml><?xml version="1.0" encoding="utf-8"?>
<calcChain xmlns="http://schemas.openxmlformats.org/spreadsheetml/2006/main">
  <c r="D42" i="9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C42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C41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C39"/>
  <c r="C43" l="1"/>
  <c r="D43" s="1"/>
  <c r="E43" s="1"/>
  <c r="F43" s="1"/>
  <c r="G43" s="1"/>
  <c r="H43" s="1"/>
  <c r="I43" s="1"/>
  <c r="J43" s="1"/>
  <c r="K43" s="1"/>
  <c r="L43" s="1"/>
  <c r="M43" s="1"/>
  <c r="N43" s="1"/>
  <c r="O43" s="1"/>
  <c r="P43" s="1"/>
  <c r="Q43" s="1"/>
  <c r="R43" s="1"/>
  <c r="S43" s="1"/>
  <c r="T43" s="1"/>
  <c r="U43" s="1"/>
  <c r="V43" s="1"/>
  <c r="W43" s="1"/>
  <c r="X43" s="1"/>
  <c r="Y43" s="1"/>
  <c r="Z43" s="1"/>
  <c r="AA43" s="1"/>
  <c r="C12"/>
  <c r="C50" s="1"/>
  <c r="D12"/>
  <c r="D50" s="1"/>
  <c r="E12"/>
  <c r="E50" s="1"/>
  <c r="F12"/>
  <c r="F50" s="1"/>
  <c r="G12"/>
  <c r="G50" s="1"/>
  <c r="H12"/>
  <c r="H50" s="1"/>
  <c r="I12"/>
  <c r="I50" s="1"/>
  <c r="J12"/>
  <c r="J50" s="1"/>
  <c r="K12"/>
  <c r="K50" s="1"/>
  <c r="L12"/>
  <c r="L50" s="1"/>
  <c r="M12"/>
  <c r="M50" s="1"/>
  <c r="N12"/>
  <c r="N50" s="1"/>
  <c r="O12"/>
  <c r="O50" s="1"/>
  <c r="P12"/>
  <c r="P50" s="1"/>
  <c r="Q12"/>
  <c r="Q50" s="1"/>
  <c r="R12"/>
  <c r="R50" s="1"/>
  <c r="S12"/>
  <c r="S50" s="1"/>
  <c r="T12"/>
  <c r="T50" s="1"/>
  <c r="U12"/>
  <c r="U50" s="1"/>
  <c r="V12"/>
  <c r="V50" s="1"/>
  <c r="W12"/>
  <c r="W50" s="1"/>
  <c r="X12"/>
  <c r="X50" s="1"/>
  <c r="Y12"/>
  <c r="Y50" s="1"/>
  <c r="Z12"/>
  <c r="Z50" s="1"/>
  <c r="AA12"/>
  <c r="AA50" s="1"/>
  <c r="B12"/>
  <c r="AB12" s="1"/>
  <c r="AB51" l="1"/>
  <c r="B48"/>
  <c r="B52" s="1"/>
  <c r="AB41"/>
  <c r="AB39"/>
  <c r="AB35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30"/>
  <c r="AB31"/>
  <c r="AB29"/>
  <c r="B28"/>
  <c r="C21"/>
  <c r="C49" s="1"/>
  <c r="D21"/>
  <c r="D49" s="1"/>
  <c r="E21"/>
  <c r="E49" s="1"/>
  <c r="F21"/>
  <c r="F49" s="1"/>
  <c r="G21"/>
  <c r="G49" s="1"/>
  <c r="H21"/>
  <c r="H49" s="1"/>
  <c r="I21"/>
  <c r="I49" s="1"/>
  <c r="J21"/>
  <c r="J49" s="1"/>
  <c r="K21"/>
  <c r="K49" s="1"/>
  <c r="L21"/>
  <c r="L49" s="1"/>
  <c r="M21"/>
  <c r="M49" s="1"/>
  <c r="N21"/>
  <c r="N49" s="1"/>
  <c r="O21"/>
  <c r="O49" s="1"/>
  <c r="P21"/>
  <c r="P49" s="1"/>
  <c r="Q21"/>
  <c r="Q49" s="1"/>
  <c r="R21"/>
  <c r="R49" s="1"/>
  <c r="S21"/>
  <c r="S49" s="1"/>
  <c r="T21"/>
  <c r="T49" s="1"/>
  <c r="U21"/>
  <c r="U49" s="1"/>
  <c r="V21"/>
  <c r="V49" s="1"/>
  <c r="W21"/>
  <c r="W49" s="1"/>
  <c r="X21"/>
  <c r="X49" s="1"/>
  <c r="Y21"/>
  <c r="Y49" s="1"/>
  <c r="Z21"/>
  <c r="Z49" s="1"/>
  <c r="AA21"/>
  <c r="AA49" s="1"/>
  <c r="B21"/>
  <c r="B6"/>
  <c r="AB23"/>
  <c r="AB24"/>
  <c r="AB22"/>
  <c r="AB14"/>
  <c r="AB15"/>
  <c r="AB16"/>
  <c r="AB17"/>
  <c r="AB13"/>
  <c r="E48"/>
  <c r="E52" s="1"/>
  <c r="E56" s="1"/>
  <c r="AB7"/>
  <c r="AB8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C6"/>
  <c r="AB49" l="1"/>
  <c r="G40"/>
  <c r="G48"/>
  <c r="G52" s="1"/>
  <c r="G56" s="1"/>
  <c r="C48"/>
  <c r="C52" s="1"/>
  <c r="C56" s="1"/>
  <c r="C57" s="1"/>
  <c r="C40"/>
  <c r="C44" s="1"/>
  <c r="F40"/>
  <c r="F48"/>
  <c r="F52" s="1"/>
  <c r="F56" s="1"/>
  <c r="D48"/>
  <c r="D52" s="1"/>
  <c r="D56" s="1"/>
  <c r="D40"/>
  <c r="D44" s="1"/>
  <c r="I40"/>
  <c r="I48"/>
  <c r="I52" s="1"/>
  <c r="I56" s="1"/>
  <c r="Z40"/>
  <c r="Z48"/>
  <c r="Z52" s="1"/>
  <c r="Z56" s="1"/>
  <c r="AA40"/>
  <c r="AA48"/>
  <c r="AA52" s="1"/>
  <c r="AA56" s="1"/>
  <c r="H40"/>
  <c r="H48"/>
  <c r="H52" s="1"/>
  <c r="H56" s="1"/>
  <c r="V48"/>
  <c r="V52" s="1"/>
  <c r="V56" s="1"/>
  <c r="V40"/>
  <c r="K40"/>
  <c r="K48"/>
  <c r="K52" s="1"/>
  <c r="K56" s="1"/>
  <c r="N40"/>
  <c r="N48"/>
  <c r="N52" s="1"/>
  <c r="N56" s="1"/>
  <c r="O40"/>
  <c r="O48"/>
  <c r="O52" s="1"/>
  <c r="O56" s="1"/>
  <c r="P40"/>
  <c r="P48"/>
  <c r="P52" s="1"/>
  <c r="P56" s="1"/>
  <c r="W40"/>
  <c r="W48"/>
  <c r="W52" s="1"/>
  <c r="W56" s="1"/>
  <c r="R40"/>
  <c r="R48"/>
  <c r="R52" s="1"/>
  <c r="R56" s="1"/>
  <c r="T40"/>
  <c r="T48"/>
  <c r="T52" s="1"/>
  <c r="T56" s="1"/>
  <c r="U48"/>
  <c r="U52" s="1"/>
  <c r="U56" s="1"/>
  <c r="U40"/>
  <c r="J40"/>
  <c r="J48"/>
  <c r="J52" s="1"/>
  <c r="J56" s="1"/>
  <c r="Q40"/>
  <c r="Q48"/>
  <c r="Q52" s="1"/>
  <c r="Q56" s="1"/>
  <c r="X40"/>
  <c r="X48"/>
  <c r="X52" s="1"/>
  <c r="X56" s="1"/>
  <c r="L40"/>
  <c r="L48"/>
  <c r="L52" s="1"/>
  <c r="L56" s="1"/>
  <c r="Y40"/>
  <c r="Y48"/>
  <c r="Y52" s="1"/>
  <c r="Y56" s="1"/>
  <c r="S40"/>
  <c r="S48"/>
  <c r="S52" s="1"/>
  <c r="S56" s="1"/>
  <c r="M40"/>
  <c r="M48"/>
  <c r="M52" s="1"/>
  <c r="M56" s="1"/>
  <c r="AB42"/>
  <c r="AB40" s="1"/>
  <c r="E40"/>
  <c r="E44" s="1"/>
  <c r="AB28"/>
  <c r="AB21"/>
  <c r="AB6"/>
  <c r="F44" l="1"/>
  <c r="G44" s="1"/>
  <c r="H44" s="1"/>
  <c r="I44" s="1"/>
  <c r="J44" s="1"/>
  <c r="K44" s="1"/>
  <c r="L44" s="1"/>
  <c r="M44" s="1"/>
  <c r="N44" s="1"/>
  <c r="O44" s="1"/>
  <c r="P44" s="1"/>
  <c r="Q44" s="1"/>
  <c r="R44" s="1"/>
  <c r="S44" s="1"/>
  <c r="T44" s="1"/>
  <c r="U44" s="1"/>
  <c r="V44" s="1"/>
  <c r="W44" s="1"/>
  <c r="X44" s="1"/>
  <c r="Y44" s="1"/>
  <c r="Z44" s="1"/>
  <c r="AA44" s="1"/>
  <c r="AB56"/>
  <c r="D57"/>
  <c r="E57" s="1"/>
  <c r="F57" s="1"/>
  <c r="G57" s="1"/>
  <c r="H57" s="1"/>
  <c r="I57" s="1"/>
  <c r="J57" s="1"/>
  <c r="K57" s="1"/>
  <c r="L57" s="1"/>
  <c r="M57" s="1"/>
  <c r="N57" s="1"/>
  <c r="O57" s="1"/>
  <c r="P57" s="1"/>
  <c r="Q57" s="1"/>
  <c r="R57" s="1"/>
  <c r="S57" s="1"/>
  <c r="T57" s="1"/>
  <c r="U57" s="1"/>
  <c r="V57" s="1"/>
  <c r="W57" s="1"/>
  <c r="X57" s="1"/>
  <c r="Y57" s="1"/>
  <c r="Z57" s="1"/>
  <c r="AA57" s="1"/>
  <c r="C53"/>
  <c r="D53" s="1"/>
  <c r="E53" s="1"/>
  <c r="F53" s="1"/>
  <c r="G53" s="1"/>
  <c r="H53" s="1"/>
  <c r="I53" s="1"/>
  <c r="J53" s="1"/>
  <c r="K53" s="1"/>
  <c r="L53" s="1"/>
  <c r="M53" s="1"/>
  <c r="N53" s="1"/>
  <c r="O53" s="1"/>
  <c r="P53" s="1"/>
  <c r="Q53" s="1"/>
  <c r="R53" s="1"/>
  <c r="S53" s="1"/>
  <c r="T53" s="1"/>
  <c r="U53" s="1"/>
  <c r="V53" s="1"/>
  <c r="W53" s="1"/>
  <c r="X53" s="1"/>
  <c r="Y53" s="1"/>
  <c r="Z53" s="1"/>
  <c r="AA53" s="1"/>
  <c r="AB50"/>
  <c r="AB48" s="1"/>
  <c r="AB52" s="1"/>
</calcChain>
</file>

<file path=xl/sharedStrings.xml><?xml version="1.0" encoding="utf-8"?>
<sst xmlns="http://schemas.openxmlformats.org/spreadsheetml/2006/main" count="240" uniqueCount="68">
  <si>
    <t>2.Зона для работы</t>
  </si>
  <si>
    <t>3.Зона для отдыха</t>
  </si>
  <si>
    <t>Итого</t>
  </si>
  <si>
    <t>Доходы</t>
  </si>
  <si>
    <t xml:space="preserve">3. Расходы на оплату </t>
  </si>
  <si>
    <t>Расходы (нарастающим)</t>
  </si>
  <si>
    <t>Доходы (нарастающим)</t>
  </si>
  <si>
    <t>Всего</t>
  </si>
  <si>
    <t>Период, год</t>
  </si>
  <si>
    <t>1 год</t>
  </si>
  <si>
    <t>2 год</t>
  </si>
  <si>
    <t>3 год</t>
  </si>
  <si>
    <t>4 год</t>
  </si>
  <si>
    <t>5 год</t>
  </si>
  <si>
    <t>6 год</t>
  </si>
  <si>
    <t>7 год</t>
  </si>
  <si>
    <t>8 год</t>
  </si>
  <si>
    <t>9 год</t>
  </si>
  <si>
    <t>10 год</t>
  </si>
  <si>
    <t>11 год</t>
  </si>
  <si>
    <t>12 год</t>
  </si>
  <si>
    <t>13 год</t>
  </si>
  <si>
    <t>14 год</t>
  </si>
  <si>
    <t>15 год</t>
  </si>
  <si>
    <t>16 год</t>
  </si>
  <si>
    <t>17 год</t>
  </si>
  <si>
    <t>18 год</t>
  </si>
  <si>
    <t>19 год</t>
  </si>
  <si>
    <t>20 год</t>
  </si>
  <si>
    <t>21 год</t>
  </si>
  <si>
    <t>22 год</t>
  </si>
  <si>
    <t>23 год</t>
  </si>
  <si>
    <t>24 год</t>
  </si>
  <si>
    <t>25 год</t>
  </si>
  <si>
    <t>Инвестиции в основные средства</t>
  </si>
  <si>
    <t xml:space="preserve">Операционные расходы </t>
  </si>
  <si>
    <t>Всего:</t>
  </si>
  <si>
    <t>4. Налоги</t>
  </si>
  <si>
    <t>Вид услуги</t>
  </si>
  <si>
    <t xml:space="preserve">Эксплуатация и техническое обслуживание объекта </t>
  </si>
  <si>
    <t>Эксплут и тех обслуживание</t>
  </si>
  <si>
    <t>Оценка эффективности</t>
  </si>
  <si>
    <t>Расходы, в т.ч.:</t>
  </si>
  <si>
    <t>инвестиционные</t>
  </si>
  <si>
    <t>отчисления денежных среств по операционной деятельности</t>
  </si>
  <si>
    <t>Года реализации проекта</t>
  </si>
  <si>
    <t>0 год</t>
  </si>
  <si>
    <t>Инвестиции</t>
  </si>
  <si>
    <t xml:space="preserve">Чистый денежный поток по операционной и инвестиционной деятельности </t>
  </si>
  <si>
    <t>Чистый денежный поток нарастающим итогом</t>
  </si>
  <si>
    <t>1+ ставка дисконтирования (с учетом доходности ОФЗ)</t>
  </si>
  <si>
    <t>Коэф. дисконтир-я</t>
  </si>
  <si>
    <t xml:space="preserve">Дисконтированный чистый денежный поток </t>
  </si>
  <si>
    <t>(ЧДД или NPV)</t>
  </si>
  <si>
    <t>Дисконтированный чистый денежный поток нарастающим итогом</t>
  </si>
  <si>
    <t>1.Зона для развития и образования</t>
  </si>
  <si>
    <t>Посещение (тыс.чел)</t>
  </si>
  <si>
    <t xml:space="preserve">Инвестиционные расходы </t>
  </si>
  <si>
    <t xml:space="preserve">1.Коммунальные платежи и иные  расходы </t>
  </si>
  <si>
    <t xml:space="preserve">5. Прочие расходы </t>
  </si>
  <si>
    <t>2. Аренда з/у</t>
  </si>
  <si>
    <t>Объем поступления денежных средств</t>
  </si>
  <si>
    <t xml:space="preserve">Чистый денежный поток по операционной деятельности: </t>
  </si>
  <si>
    <t>поступления денежных средств по операционной деятельности</t>
  </si>
  <si>
    <t>отчисления денежных среств по операционной деятельности:</t>
  </si>
  <si>
    <t xml:space="preserve">Расходы на реконструкцию </t>
  </si>
  <si>
    <t>Приложение № 1.2.</t>
  </si>
  <si>
    <t>Финансовая модель проекта (с учетом рисков)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</si>
</sst>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0" xfId="0" applyBorder="1"/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Border="1" applyAlignment="1">
      <alignment vertical="top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0" fontId="0" fillId="0" borderId="0" xfId="0" applyBorder="1" applyAlignment="1">
      <alignment vertical="top" wrapText="1"/>
    </xf>
    <xf numFmtId="2" fontId="0" fillId="0" borderId="0" xfId="0" applyNumberFormat="1" applyBorder="1" applyAlignment="1">
      <alignment vertical="top"/>
    </xf>
    <xf numFmtId="0" fontId="0" fillId="0" borderId="2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2:AD57"/>
  <sheetViews>
    <sheetView tabSelected="1" topLeftCell="A19" zoomScaleNormal="100" workbookViewId="0">
      <selection activeCell="O49" sqref="O49"/>
    </sheetView>
  </sheetViews>
  <sheetFormatPr defaultRowHeight="15"/>
  <cols>
    <col min="1" max="1" width="23.42578125" customWidth="1"/>
    <col min="2" max="2" width="6" customWidth="1"/>
    <col min="3" max="3" width="7.5703125" customWidth="1"/>
    <col min="4" max="4" width="7.28515625" customWidth="1"/>
    <col min="5" max="5" width="7.42578125" customWidth="1"/>
    <col min="6" max="6" width="7.140625" customWidth="1"/>
    <col min="7" max="7" width="7.42578125" customWidth="1"/>
    <col min="8" max="8" width="8.140625" customWidth="1"/>
    <col min="9" max="9" width="8" customWidth="1"/>
    <col min="10" max="10" width="7.5703125" customWidth="1"/>
    <col min="11" max="11" width="8.140625" customWidth="1"/>
    <col min="12" max="12" width="7.5703125" customWidth="1"/>
    <col min="13" max="13" width="8.7109375" customWidth="1"/>
    <col min="14" max="14" width="8" customWidth="1"/>
    <col min="15" max="15" width="8.7109375" customWidth="1"/>
    <col min="16" max="16" width="8.140625" customWidth="1"/>
    <col min="17" max="17" width="9" customWidth="1"/>
    <col min="18" max="18" width="7.5703125" customWidth="1"/>
    <col min="19" max="19" width="7.7109375" customWidth="1"/>
    <col min="20" max="20" width="8.42578125" customWidth="1"/>
    <col min="21" max="21" width="8" customWidth="1"/>
    <col min="22" max="23" width="7.5703125" customWidth="1"/>
    <col min="24" max="24" width="7.7109375" customWidth="1"/>
    <col min="25" max="25" width="7.5703125" customWidth="1"/>
    <col min="26" max="26" width="9.140625" customWidth="1"/>
    <col min="27" max="27" width="7.5703125" customWidth="1"/>
    <col min="28" max="28" width="9.28515625" customWidth="1"/>
  </cols>
  <sheetData>
    <row r="2" spans="1:29">
      <c r="G2" s="17" t="s">
        <v>67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Z2" s="16" t="s">
        <v>66</v>
      </c>
      <c r="AA2" s="16"/>
      <c r="AB2" s="16"/>
    </row>
    <row r="4" spans="1:29">
      <c r="A4" s="18" t="s">
        <v>57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spans="1:29">
      <c r="A5" s="2" t="s">
        <v>8</v>
      </c>
      <c r="B5" s="1" t="s">
        <v>46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18</v>
      </c>
      <c r="M5" s="1" t="s">
        <v>19</v>
      </c>
      <c r="N5" s="1" t="s">
        <v>20</v>
      </c>
      <c r="O5" s="1" t="s">
        <v>21</v>
      </c>
      <c r="P5" s="1" t="s">
        <v>22</v>
      </c>
      <c r="Q5" s="1" t="s">
        <v>23</v>
      </c>
      <c r="R5" s="1" t="s">
        <v>24</v>
      </c>
      <c r="S5" s="1" t="s">
        <v>25</v>
      </c>
      <c r="T5" s="1" t="s">
        <v>26</v>
      </c>
      <c r="U5" s="1" t="s">
        <v>27</v>
      </c>
      <c r="V5" s="1" t="s">
        <v>28</v>
      </c>
      <c r="W5" s="1" t="s">
        <v>29</v>
      </c>
      <c r="X5" s="1" t="s">
        <v>30</v>
      </c>
      <c r="Y5" s="1" t="s">
        <v>31</v>
      </c>
      <c r="Z5" s="1" t="s">
        <v>32</v>
      </c>
      <c r="AA5" s="1" t="s">
        <v>33</v>
      </c>
      <c r="AB5" s="1" t="s">
        <v>2</v>
      </c>
    </row>
    <row r="6" spans="1:29">
      <c r="A6" s="2" t="s">
        <v>2</v>
      </c>
      <c r="B6" s="1">
        <f>B7+B8</f>
        <v>0</v>
      </c>
      <c r="C6" s="1">
        <f>C7+C8</f>
        <v>30.790000000000003</v>
      </c>
      <c r="D6" s="1">
        <f t="shared" ref="D6:AA6" si="0">D7+D8</f>
        <v>11.98</v>
      </c>
      <c r="E6" s="1">
        <f t="shared" si="0"/>
        <v>0</v>
      </c>
      <c r="F6" s="1">
        <f t="shared" si="0"/>
        <v>0</v>
      </c>
      <c r="G6" s="1">
        <f t="shared" si="0"/>
        <v>0</v>
      </c>
      <c r="H6" s="1">
        <f t="shared" si="0"/>
        <v>0</v>
      </c>
      <c r="I6" s="1">
        <f t="shared" si="0"/>
        <v>0</v>
      </c>
      <c r="J6" s="1">
        <f t="shared" si="0"/>
        <v>0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 t="shared" si="0"/>
        <v>0</v>
      </c>
      <c r="O6" s="1">
        <f t="shared" si="0"/>
        <v>0</v>
      </c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0</v>
      </c>
      <c r="T6" s="1">
        <f t="shared" si="0"/>
        <v>0</v>
      </c>
      <c r="U6" s="1">
        <f t="shared" si="0"/>
        <v>0</v>
      </c>
      <c r="V6" s="1">
        <f t="shared" si="0"/>
        <v>0</v>
      </c>
      <c r="W6" s="1">
        <f t="shared" si="0"/>
        <v>0</v>
      </c>
      <c r="X6" s="1">
        <f t="shared" si="0"/>
        <v>0</v>
      </c>
      <c r="Y6" s="1">
        <f t="shared" si="0"/>
        <v>0</v>
      </c>
      <c r="Z6" s="1">
        <f t="shared" si="0"/>
        <v>0</v>
      </c>
      <c r="AA6" s="1">
        <f t="shared" si="0"/>
        <v>0</v>
      </c>
      <c r="AB6" s="1">
        <f>SUM(C6:AA6)</f>
        <v>42.77</v>
      </c>
    </row>
    <row r="7" spans="1:29" ht="30" customHeight="1">
      <c r="A7" s="2" t="s">
        <v>65</v>
      </c>
      <c r="B7" s="1"/>
      <c r="C7" s="1">
        <v>27.1</v>
      </c>
      <c r="D7" s="1">
        <v>10.1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f t="shared" ref="AB7:AB8" si="1">SUM(C7:AA7)</f>
        <v>37.200000000000003</v>
      </c>
    </row>
    <row r="8" spans="1:29" ht="30.75" customHeight="1">
      <c r="A8" s="2" t="s">
        <v>34</v>
      </c>
      <c r="B8" s="1"/>
      <c r="C8" s="1">
        <v>3.69</v>
      </c>
      <c r="D8" s="1">
        <v>1.88</v>
      </c>
      <c r="E8" s="1">
        <v>0</v>
      </c>
      <c r="F8" s="1">
        <v>0</v>
      </c>
      <c r="G8" s="1"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>
        <f t="shared" si="1"/>
        <v>5.57</v>
      </c>
    </row>
    <row r="10" spans="1:29">
      <c r="A10" s="17" t="s">
        <v>35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29">
      <c r="A11" s="1" t="s">
        <v>8</v>
      </c>
      <c r="B11" s="1" t="s">
        <v>46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18</v>
      </c>
      <c r="M11" s="1" t="s">
        <v>19</v>
      </c>
      <c r="N11" s="1" t="s">
        <v>20</v>
      </c>
      <c r="O11" s="1" t="s">
        <v>21</v>
      </c>
      <c r="P11" s="1" t="s">
        <v>22</v>
      </c>
      <c r="Q11" s="1" t="s">
        <v>23</v>
      </c>
      <c r="R11" s="1" t="s">
        <v>24</v>
      </c>
      <c r="S11" s="1" t="s">
        <v>25</v>
      </c>
      <c r="T11" s="1" t="s">
        <v>26</v>
      </c>
      <c r="U11" s="1" t="s">
        <v>27</v>
      </c>
      <c r="V11" s="1" t="s">
        <v>28</v>
      </c>
      <c r="W11" s="1" t="s">
        <v>29</v>
      </c>
      <c r="X11" s="1" t="s">
        <v>30</v>
      </c>
      <c r="Y11" s="1" t="s">
        <v>31</v>
      </c>
      <c r="Z11" s="1" t="s">
        <v>32</v>
      </c>
      <c r="AA11" s="1" t="s">
        <v>33</v>
      </c>
      <c r="AB11" s="1" t="s">
        <v>2</v>
      </c>
    </row>
    <row r="12" spans="1:29">
      <c r="A12" s="1" t="s">
        <v>36</v>
      </c>
      <c r="B12" s="5">
        <f>B13+B14+B15+B16+B17</f>
        <v>0</v>
      </c>
      <c r="C12" s="5">
        <f t="shared" ref="C12:AA12" si="2">C13+C14+C15+C16+C17</f>
        <v>2.7498400000000003</v>
      </c>
      <c r="D12" s="5">
        <f t="shared" si="2"/>
        <v>5.8411400000000002</v>
      </c>
      <c r="E12" s="5">
        <f t="shared" si="2"/>
        <v>6.5052599999999998</v>
      </c>
      <c r="F12" s="5">
        <f t="shared" si="2"/>
        <v>7.5228199999999994</v>
      </c>
      <c r="G12" s="5">
        <f t="shared" si="2"/>
        <v>7.8433799999999998</v>
      </c>
      <c r="H12" s="5">
        <f t="shared" si="2"/>
        <v>8.1097740799999993</v>
      </c>
      <c r="I12" s="5">
        <f t="shared" si="2"/>
        <v>8.3868894956800002</v>
      </c>
      <c r="J12" s="5">
        <f t="shared" si="2"/>
        <v>8.6741180329292789</v>
      </c>
      <c r="K12" s="5">
        <f t="shared" si="2"/>
        <v>8.9718440688775125</v>
      </c>
      <c r="L12" s="5">
        <f t="shared" si="2"/>
        <v>9.2948161759088759</v>
      </c>
      <c r="M12" s="5">
        <f t="shared" si="2"/>
        <v>9.4840305436861687</v>
      </c>
      <c r="N12" s="5">
        <f t="shared" si="2"/>
        <v>9.6773134003817809</v>
      </c>
      <c r="O12" s="5">
        <f t="shared" si="2"/>
        <v>9.8747578577051911</v>
      </c>
      <c r="P12" s="5">
        <f t="shared" si="2"/>
        <v>10.060752417461845</v>
      </c>
      <c r="Q12" s="5">
        <f t="shared" si="2"/>
        <v>10.250567643195611</v>
      </c>
      <c r="R12" s="5">
        <f t="shared" si="2"/>
        <v>10.444290008152748</v>
      </c>
      <c r="S12" s="5">
        <f t="shared" si="2"/>
        <v>10.642008129429177</v>
      </c>
      <c r="T12" s="5">
        <f t="shared" si="2"/>
        <v>10.827076318190178</v>
      </c>
      <c r="U12" s="5">
        <f t="shared" si="2"/>
        <v>11.0158220638423</v>
      </c>
      <c r="V12" s="5">
        <f t="shared" si="2"/>
        <v>11.208329450249476</v>
      </c>
      <c r="W12" s="5">
        <f t="shared" si="2"/>
        <v>11.404684716391753</v>
      </c>
      <c r="X12" s="5">
        <f t="shared" si="2"/>
        <v>11.587282698124149</v>
      </c>
      <c r="Y12" s="5">
        <f t="shared" si="2"/>
        <v>11.7734477085914</v>
      </c>
      <c r="Z12" s="5">
        <f t="shared" si="2"/>
        <v>11.963263827726953</v>
      </c>
      <c r="AA12" s="5">
        <f t="shared" si="2"/>
        <v>12.156817382691107</v>
      </c>
      <c r="AB12" s="9">
        <f>SUM(B12:AA12)</f>
        <v>236.27032601921547</v>
      </c>
      <c r="AC12" s="15"/>
    </row>
    <row r="13" spans="1:29" ht="33.75" customHeight="1">
      <c r="A13" s="2" t="s">
        <v>58</v>
      </c>
      <c r="B13" s="5"/>
      <c r="C13" s="9">
        <v>0.5</v>
      </c>
      <c r="D13" s="9">
        <v>0.55000000000000004</v>
      </c>
      <c r="E13" s="9">
        <v>0.6</v>
      </c>
      <c r="F13" s="9">
        <v>0.65</v>
      </c>
      <c r="G13" s="9">
        <v>0.7</v>
      </c>
      <c r="H13" s="9">
        <v>0.71399999999999997</v>
      </c>
      <c r="I13" s="9">
        <v>0.72828000000000004</v>
      </c>
      <c r="J13" s="9">
        <v>0.74284559999999999</v>
      </c>
      <c r="K13" s="9">
        <v>0.75770251200000005</v>
      </c>
      <c r="L13" s="9">
        <v>0.77134115721599994</v>
      </c>
      <c r="M13" s="9">
        <v>0.78522529804588781</v>
      </c>
      <c r="N13" s="9">
        <v>0.79935935341071374</v>
      </c>
      <c r="O13" s="9">
        <v>0.81374782177210658</v>
      </c>
      <c r="P13" s="9">
        <v>0.82676778692046027</v>
      </c>
      <c r="Q13" s="9">
        <v>0.83999607151118749</v>
      </c>
      <c r="R13" s="9">
        <v>0.8534360086553664</v>
      </c>
      <c r="S13" s="9">
        <v>0.86709098479385216</v>
      </c>
      <c r="T13" s="9">
        <v>0.87923025858096604</v>
      </c>
      <c r="U13" s="9">
        <v>0.89153948220109969</v>
      </c>
      <c r="V13" s="9">
        <v>0.9040210349519151</v>
      </c>
      <c r="W13" s="9">
        <v>0.91667732944124192</v>
      </c>
      <c r="X13" s="9">
        <v>0.92767745739453689</v>
      </c>
      <c r="Y13" s="9">
        <v>0.93880958688327143</v>
      </c>
      <c r="Z13" s="9">
        <v>0.95007530192587064</v>
      </c>
      <c r="AA13" s="9">
        <v>0.96147620554898117</v>
      </c>
      <c r="AB13" s="9">
        <f>SUM(C13:AA13)</f>
        <v>19.869299251253455</v>
      </c>
    </row>
    <row r="14" spans="1:29">
      <c r="A14" s="2" t="s">
        <v>60</v>
      </c>
      <c r="B14" s="5"/>
      <c r="C14" s="9">
        <v>1.09E-2</v>
      </c>
      <c r="D14" s="9">
        <v>1.09E-2</v>
      </c>
      <c r="E14" s="9">
        <v>1.09E-2</v>
      </c>
      <c r="F14" s="9">
        <v>1.09E-2</v>
      </c>
      <c r="G14" s="9">
        <v>1.09E-2</v>
      </c>
      <c r="H14" s="9">
        <v>0.01</v>
      </c>
      <c r="I14" s="9">
        <v>0.01</v>
      </c>
      <c r="J14" s="9">
        <v>0.01</v>
      </c>
      <c r="K14" s="9">
        <v>0.01</v>
      </c>
      <c r="L14" s="9">
        <v>0.01</v>
      </c>
      <c r="M14" s="9">
        <v>0.01</v>
      </c>
      <c r="N14" s="9">
        <v>0.01</v>
      </c>
      <c r="O14" s="9">
        <v>0.01</v>
      </c>
      <c r="P14" s="9">
        <v>0.01</v>
      </c>
      <c r="Q14" s="9">
        <v>0.01</v>
      </c>
      <c r="R14" s="9">
        <v>0.01</v>
      </c>
      <c r="S14" s="9">
        <v>0.01</v>
      </c>
      <c r="T14" s="9">
        <v>0.01</v>
      </c>
      <c r="U14" s="9">
        <v>0.01</v>
      </c>
      <c r="V14" s="9">
        <v>0.01</v>
      </c>
      <c r="W14" s="9">
        <v>0.01</v>
      </c>
      <c r="X14" s="9">
        <v>0.01</v>
      </c>
      <c r="Y14" s="9">
        <v>0.01</v>
      </c>
      <c r="Z14" s="9">
        <v>0.01</v>
      </c>
      <c r="AA14" s="9">
        <v>0.01</v>
      </c>
      <c r="AB14" s="9">
        <f t="shared" ref="AB14:AB17" si="3">SUM(C14:AA14)</f>
        <v>0.25450000000000006</v>
      </c>
    </row>
    <row r="15" spans="1:29" ht="17.25" customHeight="1">
      <c r="A15" s="2" t="s">
        <v>4</v>
      </c>
      <c r="B15" s="5"/>
      <c r="C15" s="9">
        <v>1.506</v>
      </c>
      <c r="D15" s="9">
        <v>4.032</v>
      </c>
      <c r="E15" s="9">
        <v>4.5</v>
      </c>
      <c r="F15" s="9">
        <v>5.2439999999999998</v>
      </c>
      <c r="G15" s="9">
        <v>5.4480000000000004</v>
      </c>
      <c r="H15" s="9">
        <v>5.6659200000000007</v>
      </c>
      <c r="I15" s="9">
        <v>5.8925568000000013</v>
      </c>
      <c r="J15" s="9">
        <v>6.1282590720000005</v>
      </c>
      <c r="K15" s="9">
        <v>6.37338943488</v>
      </c>
      <c r="L15" s="9">
        <v>6.6283250122751998</v>
      </c>
      <c r="M15" s="9">
        <v>6.7476348624961533</v>
      </c>
      <c r="N15" s="9">
        <v>6.8690922900210838</v>
      </c>
      <c r="O15" s="9">
        <v>6.9927359512414622</v>
      </c>
      <c r="P15" s="9">
        <v>7.1046197264613253</v>
      </c>
      <c r="Q15" s="9">
        <v>7.2182936420847055</v>
      </c>
      <c r="R15" s="9">
        <v>7.3337863403580608</v>
      </c>
      <c r="S15" s="9">
        <v>7.4511269218037901</v>
      </c>
      <c r="T15" s="9">
        <v>7.5554426987090437</v>
      </c>
      <c r="U15" s="9">
        <v>7.6612188964909702</v>
      </c>
      <c r="V15" s="9">
        <v>7.7684759610418439</v>
      </c>
      <c r="W15" s="9">
        <v>7.8772346244964293</v>
      </c>
      <c r="X15" s="9">
        <v>7.9717614399903871</v>
      </c>
      <c r="Y15" s="9">
        <v>8.0674225772702712</v>
      </c>
      <c r="Z15" s="9">
        <v>8.1642316481975143</v>
      </c>
      <c r="AA15" s="9">
        <v>8.2622024279758861</v>
      </c>
      <c r="AB15" s="9">
        <f t="shared" si="3"/>
        <v>164.46373032779414</v>
      </c>
    </row>
    <row r="16" spans="1:29">
      <c r="A16" s="2" t="s">
        <v>37</v>
      </c>
      <c r="B16" s="5"/>
      <c r="C16" s="9">
        <v>0.70794000000000001</v>
      </c>
      <c r="D16" s="9">
        <v>1.21824</v>
      </c>
      <c r="E16" s="9">
        <v>1.3593599999999999</v>
      </c>
      <c r="F16" s="9">
        <v>1.5829200000000001</v>
      </c>
      <c r="G16" s="12">
        <v>1.6444799999999999</v>
      </c>
      <c r="H16" s="8">
        <v>1.6790140799999997</v>
      </c>
      <c r="I16" s="8">
        <v>1.7142733756799995</v>
      </c>
      <c r="J16" s="8">
        <v>1.7502731165692793</v>
      </c>
      <c r="K16" s="8">
        <v>1.7870288520172339</v>
      </c>
      <c r="L16" s="8">
        <v>1.8406397175777511</v>
      </c>
      <c r="M16" s="8">
        <v>1.8958589091050837</v>
      </c>
      <c r="N16" s="8">
        <v>1.9527346763782361</v>
      </c>
      <c r="O16" s="8">
        <v>2.0113167166695831</v>
      </c>
      <c r="P16" s="8">
        <v>2.0716562181696707</v>
      </c>
      <c r="Q16" s="8">
        <v>2.1338059047147611</v>
      </c>
      <c r="R16" s="8">
        <v>2.1978200818562037</v>
      </c>
      <c r="S16" s="8">
        <v>2.2637546843118899</v>
      </c>
      <c r="T16" s="8">
        <v>2.3316673248412467</v>
      </c>
      <c r="U16" s="8">
        <v>2.4016173445864841</v>
      </c>
      <c r="V16" s="8">
        <v>2.4736658649240786</v>
      </c>
      <c r="W16" s="8">
        <v>2.547875840871801</v>
      </c>
      <c r="X16" s="8">
        <v>2.6243121160979554</v>
      </c>
      <c r="Y16" s="8">
        <v>2.7030414795808939</v>
      </c>
      <c r="Z16" s="8">
        <v>2.7841327239683209</v>
      </c>
      <c r="AA16" s="8">
        <v>2.8676567056873705</v>
      </c>
      <c r="AB16" s="9">
        <f t="shared" si="3"/>
        <v>50.545085733607849</v>
      </c>
    </row>
    <row r="17" spans="1:28" ht="20.25" customHeight="1">
      <c r="A17" s="2" t="s">
        <v>59</v>
      </c>
      <c r="B17" s="5"/>
      <c r="C17" s="9">
        <v>2.5000000000000001E-2</v>
      </c>
      <c r="D17" s="9">
        <v>0.03</v>
      </c>
      <c r="E17" s="9">
        <v>3.5000000000000003E-2</v>
      </c>
      <c r="F17" s="9">
        <v>3.5000000000000003E-2</v>
      </c>
      <c r="G17" s="9">
        <v>0.04</v>
      </c>
      <c r="H17" s="9">
        <v>4.0839999999999994E-2</v>
      </c>
      <c r="I17" s="9">
        <v>4.1779319999999995E-2</v>
      </c>
      <c r="J17" s="9">
        <v>4.2740244359999992E-2</v>
      </c>
      <c r="K17" s="9">
        <v>4.3723269980279991E-2</v>
      </c>
      <c r="L17" s="9">
        <v>4.4510288839925034E-2</v>
      </c>
      <c r="M17" s="9">
        <v>4.5311474039043682E-2</v>
      </c>
      <c r="N17" s="9">
        <v>4.612708057174647E-2</v>
      </c>
      <c r="O17" s="9">
        <v>4.6957368022037906E-2</v>
      </c>
      <c r="P17" s="9">
        <v>4.7708685910390507E-2</v>
      </c>
      <c r="Q17" s="9">
        <v>4.8472024884956749E-2</v>
      </c>
      <c r="R17" s="9">
        <v>4.9247577283116052E-2</v>
      </c>
      <c r="S17" s="9">
        <v>5.0035538519645907E-2</v>
      </c>
      <c r="T17" s="9">
        <v>5.073603605892095E-2</v>
      </c>
      <c r="U17" s="9">
        <v>5.1446340563745849E-2</v>
      </c>
      <c r="V17" s="9">
        <v>5.2166589331638293E-2</v>
      </c>
      <c r="W17" s="9">
        <v>5.2896921582281237E-2</v>
      </c>
      <c r="X17" s="9">
        <v>5.3531684641268618E-2</v>
      </c>
      <c r="Y17" s="9">
        <v>5.4174064856963841E-2</v>
      </c>
      <c r="Z17" s="9">
        <v>5.4824153635247404E-2</v>
      </c>
      <c r="AA17" s="9">
        <v>5.5482043478870376E-2</v>
      </c>
      <c r="AB17" s="9">
        <f t="shared" si="3"/>
        <v>1.1377107065600787</v>
      </c>
    </row>
    <row r="18" spans="1:28" ht="20.25" customHeight="1">
      <c r="A18" s="13"/>
      <c r="B18" s="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1:28">
      <c r="A19" s="17" t="s">
        <v>61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</row>
    <row r="20" spans="1:28">
      <c r="A20" s="1" t="s">
        <v>8</v>
      </c>
      <c r="B20" s="1" t="s">
        <v>46</v>
      </c>
      <c r="C20" s="1" t="s">
        <v>9</v>
      </c>
      <c r="D20" s="1" t="s">
        <v>10</v>
      </c>
      <c r="E20" s="1" t="s">
        <v>11</v>
      </c>
      <c r="F20" s="1" t="s">
        <v>12</v>
      </c>
      <c r="G20" s="1" t="s">
        <v>13</v>
      </c>
      <c r="H20" s="1" t="s">
        <v>14</v>
      </c>
      <c r="I20" s="1" t="s">
        <v>15</v>
      </c>
      <c r="J20" s="1" t="s">
        <v>16</v>
      </c>
      <c r="K20" s="1" t="s">
        <v>17</v>
      </c>
      <c r="L20" s="1" t="s">
        <v>18</v>
      </c>
      <c r="M20" s="1" t="s">
        <v>19</v>
      </c>
      <c r="N20" s="1" t="s">
        <v>20</v>
      </c>
      <c r="O20" s="1" t="s">
        <v>21</v>
      </c>
      <c r="P20" s="1" t="s">
        <v>22</v>
      </c>
      <c r="Q20" s="1" t="s">
        <v>23</v>
      </c>
      <c r="R20" s="1" t="s">
        <v>24</v>
      </c>
      <c r="S20" s="1" t="s">
        <v>25</v>
      </c>
      <c r="T20" s="1" t="s">
        <v>26</v>
      </c>
      <c r="U20" s="1" t="s">
        <v>27</v>
      </c>
      <c r="V20" s="1" t="s">
        <v>28</v>
      </c>
      <c r="W20" s="1" t="s">
        <v>29</v>
      </c>
      <c r="X20" s="1" t="s">
        <v>30</v>
      </c>
      <c r="Y20" s="1" t="s">
        <v>31</v>
      </c>
      <c r="Z20" s="1" t="s">
        <v>32</v>
      </c>
      <c r="AA20" s="1" t="s">
        <v>33</v>
      </c>
      <c r="AB20" s="1" t="s">
        <v>2</v>
      </c>
    </row>
    <row r="21" spans="1:28">
      <c r="A21" s="1" t="s">
        <v>36</v>
      </c>
      <c r="B21" s="5">
        <f>B22+B23+B24</f>
        <v>0</v>
      </c>
      <c r="C21" s="5">
        <f t="shared" ref="C21:AA21" si="4">C22+C23+C24</f>
        <v>4.2690000000000001</v>
      </c>
      <c r="D21" s="5">
        <f t="shared" si="4"/>
        <v>16.404</v>
      </c>
      <c r="E21" s="5">
        <f t="shared" si="4"/>
        <v>17.511200000000002</v>
      </c>
      <c r="F21" s="5">
        <f t="shared" si="4"/>
        <v>18.583500000000001</v>
      </c>
      <c r="G21" s="5">
        <f t="shared" si="4"/>
        <v>19.786099999999998</v>
      </c>
      <c r="H21" s="5">
        <f t="shared" si="4"/>
        <v>20.6566884</v>
      </c>
      <c r="I21" s="5">
        <f t="shared" si="4"/>
        <v>21.565582689599999</v>
      </c>
      <c r="J21" s="5">
        <f t="shared" si="4"/>
        <v>22.514468327942399</v>
      </c>
      <c r="K21" s="5">
        <f t="shared" si="4"/>
        <v>23.505104934371868</v>
      </c>
      <c r="L21" s="5">
        <f t="shared" si="4"/>
        <v>24.539329551484233</v>
      </c>
      <c r="M21" s="5">
        <f t="shared" si="4"/>
        <v>25.594520722198055</v>
      </c>
      <c r="N21" s="5">
        <f t="shared" si="4"/>
        <v>26.695085113252571</v>
      </c>
      <c r="O21" s="5">
        <f t="shared" si="4"/>
        <v>27.842973773122431</v>
      </c>
      <c r="P21" s="5">
        <f t="shared" si="4"/>
        <v>29.040221645366699</v>
      </c>
      <c r="Q21" s="5">
        <f t="shared" si="4"/>
        <v>30.288951176117465</v>
      </c>
      <c r="R21" s="5">
        <f t="shared" si="4"/>
        <v>31.591376076690512</v>
      </c>
      <c r="S21" s="5">
        <f t="shared" si="4"/>
        <v>32.918213871911512</v>
      </c>
      <c r="T21" s="5">
        <f t="shared" si="4"/>
        <v>34.300778854531799</v>
      </c>
      <c r="U21" s="5">
        <f t="shared" si="4"/>
        <v>35.74141156642213</v>
      </c>
      <c r="V21" s="5">
        <f t="shared" si="4"/>
        <v>37.242550852211863</v>
      </c>
      <c r="W21" s="5">
        <f t="shared" si="4"/>
        <v>38.80673798800477</v>
      </c>
      <c r="X21" s="5">
        <f t="shared" si="4"/>
        <v>40.397814245512961</v>
      </c>
      <c r="Y21" s="5">
        <f t="shared" si="4"/>
        <v>42.054124629578993</v>
      </c>
      <c r="Z21" s="5">
        <f t="shared" si="4"/>
        <v>43.77834373939173</v>
      </c>
      <c r="AA21" s="5">
        <f t="shared" si="4"/>
        <v>45.573255832706792</v>
      </c>
      <c r="AB21" s="5">
        <f t="shared" ref="AB21" si="5">AB22+AB23+AB24</f>
        <v>711.20133399041879</v>
      </c>
    </row>
    <row r="22" spans="1:28" ht="33.75" customHeight="1">
      <c r="A22" s="2" t="s">
        <v>55</v>
      </c>
      <c r="B22" s="1"/>
      <c r="C22" s="9">
        <v>3.6150000000000002</v>
      </c>
      <c r="D22" s="9">
        <v>13.702</v>
      </c>
      <c r="E22" s="9">
        <v>14.410200000000001</v>
      </c>
      <c r="F22" s="9">
        <v>15.218500000000001</v>
      </c>
      <c r="G22" s="9">
        <v>16.084499999999998</v>
      </c>
      <c r="H22" s="9">
        <v>16.792218000000002</v>
      </c>
      <c r="I22" s="9">
        <v>17.531075592000001</v>
      </c>
      <c r="J22" s="9">
        <v>18.302442918048001</v>
      </c>
      <c r="K22" s="9">
        <v>19.107750406442115</v>
      </c>
      <c r="L22" s="9">
        <v>19.948491424325567</v>
      </c>
      <c r="M22" s="9">
        <v>20.806276555571568</v>
      </c>
      <c r="N22" s="9">
        <v>21.700946447461146</v>
      </c>
      <c r="O22" s="9">
        <v>22.634087144701976</v>
      </c>
      <c r="P22" s="9">
        <v>23.607352891924162</v>
      </c>
      <c r="Q22" s="9">
        <v>24.622469066276899</v>
      </c>
      <c r="R22" s="9">
        <v>25.681235236126803</v>
      </c>
      <c r="S22" s="9">
        <v>26.759847116044128</v>
      </c>
      <c r="T22" s="9">
        <v>27.883760694917981</v>
      </c>
      <c r="U22" s="9">
        <v>29.054878644104537</v>
      </c>
      <c r="V22" s="9">
        <v>30.275183547156931</v>
      </c>
      <c r="W22" s="9">
        <v>31.546741256137526</v>
      </c>
      <c r="X22" s="9">
        <v>32.84015764763916</v>
      </c>
      <c r="Y22" s="9">
        <v>34.186604111192366</v>
      </c>
      <c r="Z22" s="9">
        <v>35.588254879751254</v>
      </c>
      <c r="AA22" s="9">
        <v>37.047373329821056</v>
      </c>
      <c r="AB22" s="9">
        <f t="shared" ref="AB22:AB24" si="6">SUM(C22:AA22)</f>
        <v>578.94734690964322</v>
      </c>
    </row>
    <row r="23" spans="1:28" ht="20.25" customHeight="1">
      <c r="A23" s="2" t="s">
        <v>0</v>
      </c>
      <c r="B23" s="1"/>
      <c r="C23" s="9">
        <v>0</v>
      </c>
      <c r="D23" s="9">
        <v>0.70199999999999996</v>
      </c>
      <c r="E23" s="9">
        <v>0.754</v>
      </c>
      <c r="F23" s="9">
        <v>0.79849999999999999</v>
      </c>
      <c r="G23" s="9">
        <v>0.8276</v>
      </c>
      <c r="H23" s="9">
        <v>0.86401440000000007</v>
      </c>
      <c r="I23" s="9">
        <v>0.90203103360000014</v>
      </c>
      <c r="J23" s="9">
        <v>0.94172039907840022</v>
      </c>
      <c r="K23" s="9">
        <v>0.98315609663784986</v>
      </c>
      <c r="L23" s="9">
        <v>1.0264149648899155</v>
      </c>
      <c r="M23" s="9">
        <v>1.0705508083801818</v>
      </c>
      <c r="N23" s="9">
        <v>1.1165844931405295</v>
      </c>
      <c r="O23" s="9">
        <v>1.1645976263455722</v>
      </c>
      <c r="P23" s="9">
        <v>1.2146753242784318</v>
      </c>
      <c r="Q23" s="9">
        <v>1.2669063632224045</v>
      </c>
      <c r="R23" s="9">
        <v>1.3213833368409678</v>
      </c>
      <c r="S23" s="9">
        <v>1.3768814369882885</v>
      </c>
      <c r="T23" s="9">
        <v>1.4347104573417966</v>
      </c>
      <c r="U23" s="9">
        <v>1.4949682965501521</v>
      </c>
      <c r="V23" s="9">
        <v>1.5577569650052583</v>
      </c>
      <c r="W23" s="9">
        <v>1.6231827575354791</v>
      </c>
      <c r="X23" s="9">
        <v>1.6897332505944336</v>
      </c>
      <c r="Y23" s="9">
        <v>1.7590123138688054</v>
      </c>
      <c r="Z23" s="9">
        <v>1.8311318187374264</v>
      </c>
      <c r="AA23" s="9">
        <v>1.9062082233056608</v>
      </c>
      <c r="AB23" s="9">
        <f t="shared" si="6"/>
        <v>29.627720366341549</v>
      </c>
    </row>
    <row r="24" spans="1:28" ht="20.25" customHeight="1">
      <c r="A24" s="2" t="s">
        <v>1</v>
      </c>
      <c r="B24" s="1"/>
      <c r="C24" s="9">
        <v>0.65400000000000003</v>
      </c>
      <c r="D24" s="9">
        <v>2</v>
      </c>
      <c r="E24" s="9">
        <v>2.347</v>
      </c>
      <c r="F24" s="9">
        <v>2.5665</v>
      </c>
      <c r="G24" s="9">
        <v>2.8740000000000001</v>
      </c>
      <c r="H24" s="9">
        <v>3.0004560000000002</v>
      </c>
      <c r="I24" s="9">
        <v>3.1324760640000004</v>
      </c>
      <c r="J24" s="9">
        <v>3.2703050108160006</v>
      </c>
      <c r="K24" s="9">
        <v>3.4141984312919051</v>
      </c>
      <c r="L24" s="9">
        <v>3.5644231622687492</v>
      </c>
      <c r="M24" s="9">
        <v>3.7176933582463056</v>
      </c>
      <c r="N24" s="9">
        <v>3.8775541726508966</v>
      </c>
      <c r="O24" s="9">
        <v>4.0442890020748852</v>
      </c>
      <c r="P24" s="9">
        <v>4.2181934291641054</v>
      </c>
      <c r="Q24" s="9">
        <v>4.3995757466181615</v>
      </c>
      <c r="R24" s="9">
        <v>4.5887575037227428</v>
      </c>
      <c r="S24" s="9">
        <v>4.7814853188790982</v>
      </c>
      <c r="T24" s="9">
        <v>4.9823077022720206</v>
      </c>
      <c r="U24" s="9">
        <v>5.1915646257674446</v>
      </c>
      <c r="V24" s="9">
        <v>5.4096103400496771</v>
      </c>
      <c r="W24" s="9">
        <v>5.6368139743317638</v>
      </c>
      <c r="X24" s="9">
        <v>5.8679233472793655</v>
      </c>
      <c r="Y24" s="9">
        <v>6.1085082045178192</v>
      </c>
      <c r="Z24" s="9">
        <v>6.3589570409030491</v>
      </c>
      <c r="AA24" s="9">
        <v>6.6196742795800745</v>
      </c>
      <c r="AB24" s="9">
        <f t="shared" si="6"/>
        <v>102.62626671443405</v>
      </c>
    </row>
    <row r="26" spans="1:28">
      <c r="A26" s="17" t="s">
        <v>56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>
      <c r="A27" s="1" t="s">
        <v>38</v>
      </c>
      <c r="B27" s="1" t="s">
        <v>46</v>
      </c>
      <c r="C27" s="1" t="s">
        <v>9</v>
      </c>
      <c r="D27" s="1" t="s">
        <v>10</v>
      </c>
      <c r="E27" s="1" t="s">
        <v>11</v>
      </c>
      <c r="F27" s="1" t="s">
        <v>12</v>
      </c>
      <c r="G27" s="1" t="s">
        <v>13</v>
      </c>
      <c r="H27" s="1" t="s">
        <v>14</v>
      </c>
      <c r="I27" s="1" t="s">
        <v>15</v>
      </c>
      <c r="J27" s="1" t="s">
        <v>16</v>
      </c>
      <c r="K27" s="1" t="s">
        <v>17</v>
      </c>
      <c r="L27" s="1" t="s">
        <v>18</v>
      </c>
      <c r="M27" s="1" t="s">
        <v>19</v>
      </c>
      <c r="N27" s="1" t="s">
        <v>20</v>
      </c>
      <c r="O27" s="1" t="s">
        <v>21</v>
      </c>
      <c r="P27" s="1" t="s">
        <v>22</v>
      </c>
      <c r="Q27" s="1" t="s">
        <v>23</v>
      </c>
      <c r="R27" s="1" t="s">
        <v>24</v>
      </c>
      <c r="S27" s="1" t="s">
        <v>25</v>
      </c>
      <c r="T27" s="1" t="s">
        <v>26</v>
      </c>
      <c r="U27" s="1" t="s">
        <v>27</v>
      </c>
      <c r="V27" s="1" t="s">
        <v>28</v>
      </c>
      <c r="W27" s="1" t="s">
        <v>29</v>
      </c>
      <c r="X27" s="1" t="s">
        <v>30</v>
      </c>
      <c r="Y27" s="1" t="s">
        <v>31</v>
      </c>
      <c r="Z27" s="1" t="s">
        <v>32</v>
      </c>
      <c r="AA27" s="1" t="s">
        <v>33</v>
      </c>
      <c r="AB27" s="1" t="s">
        <v>2</v>
      </c>
    </row>
    <row r="28" spans="1:28">
      <c r="A28" s="1" t="s">
        <v>7</v>
      </c>
      <c r="B28" s="5">
        <f>B29+B30+B31</f>
        <v>0</v>
      </c>
      <c r="C28" s="5">
        <f t="shared" ref="C28:AB28" si="7">C29+C30+C31</f>
        <v>8.879999999999999</v>
      </c>
      <c r="D28" s="5">
        <f t="shared" si="7"/>
        <v>32.54</v>
      </c>
      <c r="E28" s="5">
        <f t="shared" si="7"/>
        <v>33.554000000000002</v>
      </c>
      <c r="F28" s="5">
        <f t="shared" si="7"/>
        <v>34.537999999999997</v>
      </c>
      <c r="G28" s="5">
        <f t="shared" si="7"/>
        <v>35.911999999999999</v>
      </c>
      <c r="H28" s="5">
        <f t="shared" si="7"/>
        <v>36.630240000000001</v>
      </c>
      <c r="I28" s="5">
        <f t="shared" si="7"/>
        <v>37.362844800000005</v>
      </c>
      <c r="J28" s="5">
        <f t="shared" si="7"/>
        <v>38.110101696000001</v>
      </c>
      <c r="K28" s="5">
        <f t="shared" si="7"/>
        <v>38.872303729919999</v>
      </c>
      <c r="L28" s="5">
        <f t="shared" si="7"/>
        <v>39.649749804518393</v>
      </c>
      <c r="M28" s="5">
        <f t="shared" si="7"/>
        <v>40.125546802172622</v>
      </c>
      <c r="N28" s="5">
        <f t="shared" si="7"/>
        <v>40.607053363798691</v>
      </c>
      <c r="O28" s="5">
        <f t="shared" si="7"/>
        <v>41.094338004164271</v>
      </c>
      <c r="P28" s="5">
        <f t="shared" si="7"/>
        <v>41.587470060214244</v>
      </c>
      <c r="Q28" s="5">
        <f t="shared" si="7"/>
        <v>42.086519700936819</v>
      </c>
      <c r="R28" s="5">
        <f t="shared" si="7"/>
        <v>42.507384897946181</v>
      </c>
      <c r="S28" s="5">
        <f t="shared" si="7"/>
        <v>42.932458746925647</v>
      </c>
      <c r="T28" s="5">
        <f t="shared" si="7"/>
        <v>43.361783334394907</v>
      </c>
      <c r="U28" s="5">
        <f t="shared" si="7"/>
        <v>43.795401167738852</v>
      </c>
      <c r="V28" s="5">
        <f t="shared" si="7"/>
        <v>44.233355179416236</v>
      </c>
      <c r="W28" s="5">
        <f t="shared" si="7"/>
        <v>44.6756887312104</v>
      </c>
      <c r="X28" s="5">
        <f t="shared" si="7"/>
        <v>45.122445618522505</v>
      </c>
      <c r="Y28" s="5">
        <f t="shared" si="7"/>
        <v>45.573670074707735</v>
      </c>
      <c r="Z28" s="5">
        <f t="shared" si="7"/>
        <v>46.02940677545481</v>
      </c>
      <c r="AA28" s="5">
        <f t="shared" si="7"/>
        <v>46.489700843209356</v>
      </c>
      <c r="AB28" s="5">
        <f t="shared" si="7"/>
        <v>986.27146333125165</v>
      </c>
    </row>
    <row r="29" spans="1:28" ht="35.25" customHeight="1">
      <c r="A29" s="2" t="s">
        <v>55</v>
      </c>
      <c r="B29" s="1"/>
      <c r="C29" s="9">
        <v>6.1</v>
      </c>
      <c r="D29" s="9">
        <v>23.04</v>
      </c>
      <c r="E29" s="9">
        <v>23.584</v>
      </c>
      <c r="F29" s="9">
        <v>24.038</v>
      </c>
      <c r="G29" s="9">
        <v>24.841999999999999</v>
      </c>
      <c r="H29" s="9">
        <v>25.338840000000001</v>
      </c>
      <c r="I29" s="9">
        <v>25.845616800000002</v>
      </c>
      <c r="J29" s="9">
        <v>26.362529136000003</v>
      </c>
      <c r="K29" s="9">
        <v>26.88977971872</v>
      </c>
      <c r="L29" s="9">
        <v>27.427575313094398</v>
      </c>
      <c r="M29" s="9">
        <v>27.75670621685153</v>
      </c>
      <c r="N29" s="9">
        <v>28.08978669145375</v>
      </c>
      <c r="O29" s="9">
        <v>28.426864131751195</v>
      </c>
      <c r="P29" s="9">
        <v>28.76798650133221</v>
      </c>
      <c r="Q29" s="9">
        <v>29.113202339348199</v>
      </c>
      <c r="R29" s="9">
        <v>29.404334362741679</v>
      </c>
      <c r="S29" s="9">
        <v>29.698377706369097</v>
      </c>
      <c r="T29" s="9">
        <v>29.995361483432788</v>
      </c>
      <c r="U29" s="9">
        <v>30.295315098267114</v>
      </c>
      <c r="V29" s="9">
        <v>30.598268249249784</v>
      </c>
      <c r="W29" s="9">
        <v>30.904250931742283</v>
      </c>
      <c r="X29" s="9">
        <v>31.213293441059704</v>
      </c>
      <c r="Y29" s="9">
        <v>31.525426375470303</v>
      </c>
      <c r="Z29" s="9">
        <v>31.840680639225006</v>
      </c>
      <c r="AA29" s="9">
        <v>32.159087445617253</v>
      </c>
      <c r="AB29" s="9">
        <f t="shared" ref="AB29:AB31" si="8">SUM(C29:AA29)</f>
        <v>683.25728258172626</v>
      </c>
    </row>
    <row r="30" spans="1:28" ht="23.25" customHeight="1">
      <c r="A30" s="2" t="s">
        <v>0</v>
      </c>
      <c r="B30" s="1"/>
      <c r="C30" s="9">
        <v>0</v>
      </c>
      <c r="D30" s="9">
        <v>0.9</v>
      </c>
      <c r="E30" s="9">
        <v>0.92</v>
      </c>
      <c r="F30" s="9">
        <v>0.95</v>
      </c>
      <c r="G30" s="9">
        <v>0.97</v>
      </c>
      <c r="H30" s="9">
        <v>0.98939999999999995</v>
      </c>
      <c r="I30" s="9">
        <v>1.009188</v>
      </c>
      <c r="J30" s="9">
        <v>1.0293717599999999</v>
      </c>
      <c r="K30" s="9">
        <v>1.0499591951999998</v>
      </c>
      <c r="L30" s="9">
        <v>1.0709583791039998</v>
      </c>
      <c r="M30" s="9">
        <v>1.0838098796532478</v>
      </c>
      <c r="N30" s="9">
        <v>1.0968155982090868</v>
      </c>
      <c r="O30" s="9">
        <v>1.1099773853875958</v>
      </c>
      <c r="P30" s="9">
        <v>1.123297114012247</v>
      </c>
      <c r="Q30" s="9">
        <v>1.136776679380394</v>
      </c>
      <c r="R30" s="9">
        <v>1.1481444461741979</v>
      </c>
      <c r="S30" s="9">
        <v>1.1596258906359398</v>
      </c>
      <c r="T30" s="9">
        <v>1.1712221495422992</v>
      </c>
      <c r="U30" s="9">
        <v>1.1829343710377223</v>
      </c>
      <c r="V30" s="9">
        <v>1.1947637147480996</v>
      </c>
      <c r="W30" s="9">
        <v>1.2067113518955805</v>
      </c>
      <c r="X30" s="9">
        <v>1.2187784654145364</v>
      </c>
      <c r="Y30" s="9">
        <v>1.2309662500686818</v>
      </c>
      <c r="Z30" s="9">
        <v>1.2432759125693686</v>
      </c>
      <c r="AA30" s="9">
        <v>1.2557086716950623</v>
      </c>
      <c r="AB30" s="9">
        <f t="shared" si="8"/>
        <v>26.451685214728059</v>
      </c>
    </row>
    <row r="31" spans="1:28" ht="18.75" customHeight="1">
      <c r="A31" s="2" t="s">
        <v>1</v>
      </c>
      <c r="B31" s="1"/>
      <c r="C31" s="9">
        <v>2.78</v>
      </c>
      <c r="D31" s="9">
        <v>8.6</v>
      </c>
      <c r="E31" s="9">
        <v>9.0500000000000007</v>
      </c>
      <c r="F31" s="9">
        <v>9.5500000000000007</v>
      </c>
      <c r="G31" s="9">
        <v>10.1</v>
      </c>
      <c r="H31" s="9">
        <v>10.302</v>
      </c>
      <c r="I31" s="9">
        <v>10.508039999999999</v>
      </c>
      <c r="J31" s="9">
        <v>10.7182008</v>
      </c>
      <c r="K31" s="9">
        <v>10.932564815999999</v>
      </c>
      <c r="L31" s="9">
        <v>11.151216112319998</v>
      </c>
      <c r="M31" s="9">
        <v>11.28503070566784</v>
      </c>
      <c r="N31" s="9">
        <v>11.420451074135853</v>
      </c>
      <c r="O31" s="9">
        <v>11.557496487025482</v>
      </c>
      <c r="P31" s="9">
        <v>11.696186444869788</v>
      </c>
      <c r="Q31" s="9">
        <v>11.836540682208227</v>
      </c>
      <c r="R31" s="9">
        <v>11.95490608903031</v>
      </c>
      <c r="S31" s="9">
        <v>12.074455149920613</v>
      </c>
      <c r="T31" s="9">
        <v>12.195199701419819</v>
      </c>
      <c r="U31" s="9">
        <v>12.317151698434017</v>
      </c>
      <c r="V31" s="9">
        <v>12.440323215418356</v>
      </c>
      <c r="W31" s="9">
        <v>12.564726447572539</v>
      </c>
      <c r="X31" s="9">
        <v>12.690373712048265</v>
      </c>
      <c r="Y31" s="9">
        <v>12.817277449168749</v>
      </c>
      <c r="Z31" s="9">
        <v>12.945450223660437</v>
      </c>
      <c r="AA31" s="9">
        <v>13.07490472589704</v>
      </c>
      <c r="AB31" s="9">
        <f t="shared" si="8"/>
        <v>276.56249553479739</v>
      </c>
    </row>
    <row r="33" spans="1:28">
      <c r="A33" s="17" t="s">
        <v>39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>
      <c r="A34" s="1" t="s">
        <v>8</v>
      </c>
      <c r="B34" s="1" t="s">
        <v>46</v>
      </c>
      <c r="C34" s="1" t="s">
        <v>9</v>
      </c>
      <c r="D34" s="1" t="s">
        <v>10</v>
      </c>
      <c r="E34" s="1" t="s">
        <v>11</v>
      </c>
      <c r="F34" s="1" t="s">
        <v>12</v>
      </c>
      <c r="G34" s="1" t="s">
        <v>13</v>
      </c>
      <c r="H34" s="1" t="s">
        <v>14</v>
      </c>
      <c r="I34" s="1" t="s">
        <v>15</v>
      </c>
      <c r="J34" s="1" t="s">
        <v>16</v>
      </c>
      <c r="K34" s="1" t="s">
        <v>17</v>
      </c>
      <c r="L34" s="1" t="s">
        <v>18</v>
      </c>
      <c r="M34" s="1" t="s">
        <v>19</v>
      </c>
      <c r="N34" s="1" t="s">
        <v>20</v>
      </c>
      <c r="O34" s="1" t="s">
        <v>21</v>
      </c>
      <c r="P34" s="1" t="s">
        <v>22</v>
      </c>
      <c r="Q34" s="1" t="s">
        <v>23</v>
      </c>
      <c r="R34" s="1" t="s">
        <v>24</v>
      </c>
      <c r="S34" s="1" t="s">
        <v>25</v>
      </c>
      <c r="T34" s="1" t="s">
        <v>26</v>
      </c>
      <c r="U34" s="1" t="s">
        <v>27</v>
      </c>
      <c r="V34" s="1" t="s">
        <v>28</v>
      </c>
      <c r="W34" s="1" t="s">
        <v>29</v>
      </c>
      <c r="X34" s="1" t="s">
        <v>30</v>
      </c>
      <c r="Y34" s="1" t="s">
        <v>31</v>
      </c>
      <c r="Z34" s="1" t="s">
        <v>32</v>
      </c>
      <c r="AA34" s="1" t="s">
        <v>33</v>
      </c>
      <c r="AB34" s="1" t="s">
        <v>2</v>
      </c>
    </row>
    <row r="35" spans="1:28" ht="30">
      <c r="A35" s="2" t="s">
        <v>40</v>
      </c>
      <c r="B35" s="1"/>
      <c r="C35" s="5">
        <v>0.53589999999999993</v>
      </c>
      <c r="D35" s="5">
        <v>0.59089999999999998</v>
      </c>
      <c r="E35" s="5">
        <v>0.64590000000000003</v>
      </c>
      <c r="F35" s="5">
        <v>0.69589999999999996</v>
      </c>
      <c r="G35" s="5">
        <v>0.75090000000000001</v>
      </c>
      <c r="H35" s="5">
        <v>0.76817069999999998</v>
      </c>
      <c r="I35" s="5">
        <v>0.78583862609999999</v>
      </c>
      <c r="J35" s="5">
        <v>0.80391291450030011</v>
      </c>
      <c r="K35" s="5">
        <v>0.82240291153380696</v>
      </c>
      <c r="L35" s="5">
        <v>0.83720616394141545</v>
      </c>
      <c r="M35" s="5">
        <v>0.8522758748923609</v>
      </c>
      <c r="N35" s="5">
        <v>0.86761684064042344</v>
      </c>
      <c r="O35" s="5">
        <v>0.88323394377195097</v>
      </c>
      <c r="P35" s="5">
        <v>0.89736568687230223</v>
      </c>
      <c r="Q35" s="5">
        <v>0.91172353786225901</v>
      </c>
      <c r="R35" s="5">
        <v>0.92631111446805492</v>
      </c>
      <c r="S35" s="5">
        <v>0.94113209229954375</v>
      </c>
      <c r="T35" s="5">
        <v>0.95430794159173749</v>
      </c>
      <c r="U35" s="5">
        <v>0.96766825277402202</v>
      </c>
      <c r="V35" s="5">
        <v>0.98121560831285837</v>
      </c>
      <c r="W35" s="5">
        <v>0.99495262682923846</v>
      </c>
      <c r="X35" s="5">
        <v>1.0068920583511896</v>
      </c>
      <c r="Y35" s="5">
        <v>1.0189747630514039</v>
      </c>
      <c r="Z35" s="5">
        <v>1.0312024602080205</v>
      </c>
      <c r="AA35" s="5">
        <v>1.0435768897305169</v>
      </c>
      <c r="AB35" s="5">
        <f t="shared" ref="AB35" si="9">SUM(C35:AA35)</f>
        <v>21.515481007731406</v>
      </c>
    </row>
    <row r="37" spans="1:28">
      <c r="A37" s="17" t="s">
        <v>41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>
      <c r="A38" s="1" t="s">
        <v>8</v>
      </c>
      <c r="B38" s="1" t="s">
        <v>46</v>
      </c>
      <c r="C38" s="1" t="s">
        <v>9</v>
      </c>
      <c r="D38" s="1" t="s">
        <v>10</v>
      </c>
      <c r="E38" s="1" t="s">
        <v>11</v>
      </c>
      <c r="F38" s="1" t="s">
        <v>12</v>
      </c>
      <c r="G38" s="1" t="s">
        <v>13</v>
      </c>
      <c r="H38" s="1" t="s">
        <v>14</v>
      </c>
      <c r="I38" s="1" t="s">
        <v>15</v>
      </c>
      <c r="J38" s="1" t="s">
        <v>16</v>
      </c>
      <c r="K38" s="1" t="s">
        <v>17</v>
      </c>
      <c r="L38" s="1" t="s">
        <v>18</v>
      </c>
      <c r="M38" s="1" t="s">
        <v>19</v>
      </c>
      <c r="N38" s="1" t="s">
        <v>20</v>
      </c>
      <c r="O38" s="1" t="s">
        <v>21</v>
      </c>
      <c r="P38" s="1" t="s">
        <v>22</v>
      </c>
      <c r="Q38" s="1" t="s">
        <v>23</v>
      </c>
      <c r="R38" s="1" t="s">
        <v>24</v>
      </c>
      <c r="S38" s="1" t="s">
        <v>25</v>
      </c>
      <c r="T38" s="1" t="s">
        <v>26</v>
      </c>
      <c r="U38" s="1" t="s">
        <v>27</v>
      </c>
      <c r="V38" s="1" t="s">
        <v>28</v>
      </c>
      <c r="W38" s="1" t="s">
        <v>29</v>
      </c>
      <c r="X38" s="1" t="s">
        <v>30</v>
      </c>
      <c r="Y38" s="1" t="s">
        <v>31</v>
      </c>
      <c r="Z38" s="1" t="s">
        <v>32</v>
      </c>
      <c r="AA38" s="1" t="s">
        <v>33</v>
      </c>
      <c r="AB38" s="1" t="s">
        <v>2</v>
      </c>
    </row>
    <row r="39" spans="1:28">
      <c r="A39" s="2" t="s">
        <v>3</v>
      </c>
      <c r="B39" s="1"/>
      <c r="C39" s="9">
        <f>C21</f>
        <v>4.2690000000000001</v>
      </c>
      <c r="D39" s="9">
        <f t="shared" ref="D39:AA39" si="10">D21</f>
        <v>16.404</v>
      </c>
      <c r="E39" s="9">
        <f t="shared" si="10"/>
        <v>17.511200000000002</v>
      </c>
      <c r="F39" s="9">
        <f t="shared" si="10"/>
        <v>18.583500000000001</v>
      </c>
      <c r="G39" s="9">
        <f t="shared" si="10"/>
        <v>19.786099999999998</v>
      </c>
      <c r="H39" s="9">
        <f t="shared" si="10"/>
        <v>20.6566884</v>
      </c>
      <c r="I39" s="9">
        <f t="shared" si="10"/>
        <v>21.565582689599999</v>
      </c>
      <c r="J39" s="9">
        <f t="shared" si="10"/>
        <v>22.514468327942399</v>
      </c>
      <c r="K39" s="9">
        <f t="shared" si="10"/>
        <v>23.505104934371868</v>
      </c>
      <c r="L39" s="9">
        <f t="shared" si="10"/>
        <v>24.539329551484233</v>
      </c>
      <c r="M39" s="9">
        <f t="shared" si="10"/>
        <v>25.594520722198055</v>
      </c>
      <c r="N39" s="9">
        <f t="shared" si="10"/>
        <v>26.695085113252571</v>
      </c>
      <c r="O39" s="9">
        <f t="shared" si="10"/>
        <v>27.842973773122431</v>
      </c>
      <c r="P39" s="9">
        <f t="shared" si="10"/>
        <v>29.040221645366699</v>
      </c>
      <c r="Q39" s="9">
        <f t="shared" si="10"/>
        <v>30.288951176117465</v>
      </c>
      <c r="R39" s="9">
        <f t="shared" si="10"/>
        <v>31.591376076690512</v>
      </c>
      <c r="S39" s="9">
        <f t="shared" si="10"/>
        <v>32.918213871911512</v>
      </c>
      <c r="T39" s="9">
        <f t="shared" si="10"/>
        <v>34.300778854531799</v>
      </c>
      <c r="U39" s="9">
        <f t="shared" si="10"/>
        <v>35.74141156642213</v>
      </c>
      <c r="V39" s="9">
        <f t="shared" si="10"/>
        <v>37.242550852211863</v>
      </c>
      <c r="W39" s="9">
        <f t="shared" si="10"/>
        <v>38.80673798800477</v>
      </c>
      <c r="X39" s="9">
        <f t="shared" si="10"/>
        <v>40.397814245512961</v>
      </c>
      <c r="Y39" s="9">
        <f t="shared" si="10"/>
        <v>42.054124629578993</v>
      </c>
      <c r="Z39" s="9">
        <f t="shared" si="10"/>
        <v>43.77834373939173</v>
      </c>
      <c r="AA39" s="9">
        <f t="shared" si="10"/>
        <v>45.573255832706792</v>
      </c>
      <c r="AB39" s="9">
        <f t="shared" ref="AB39:AB42" si="11">SUM(C39:AA39)</f>
        <v>711.20133399041879</v>
      </c>
    </row>
    <row r="40" spans="1:28">
      <c r="A40" s="2" t="s">
        <v>42</v>
      </c>
      <c r="B40" s="1"/>
      <c r="C40" s="9">
        <f>C41+C42</f>
        <v>33.539840000000005</v>
      </c>
      <c r="D40" s="9">
        <f>D41+D42</f>
        <v>17.82114</v>
      </c>
      <c r="E40" s="9">
        <f t="shared" ref="E40:AB40" si="12">E41+E42</f>
        <v>6.5052599999999998</v>
      </c>
      <c r="F40" s="9">
        <f t="shared" si="12"/>
        <v>7.5228199999999994</v>
      </c>
      <c r="G40" s="9">
        <f t="shared" si="12"/>
        <v>7.8433799999999998</v>
      </c>
      <c r="H40" s="9">
        <f t="shared" si="12"/>
        <v>8.1097740799999993</v>
      </c>
      <c r="I40" s="9">
        <f t="shared" si="12"/>
        <v>8.3868894956800002</v>
      </c>
      <c r="J40" s="9">
        <f t="shared" si="12"/>
        <v>8.6741180329292789</v>
      </c>
      <c r="K40" s="9">
        <f t="shared" si="12"/>
        <v>8.9718440688775125</v>
      </c>
      <c r="L40" s="9">
        <f t="shared" si="12"/>
        <v>9.2948161759088759</v>
      </c>
      <c r="M40" s="9">
        <f t="shared" si="12"/>
        <v>9.4840305436861687</v>
      </c>
      <c r="N40" s="9">
        <f t="shared" si="12"/>
        <v>9.6773134003817809</v>
      </c>
      <c r="O40" s="9">
        <f t="shared" si="12"/>
        <v>9.8747578577051911</v>
      </c>
      <c r="P40" s="9">
        <f t="shared" si="12"/>
        <v>10.060752417461845</v>
      </c>
      <c r="Q40" s="9">
        <f t="shared" si="12"/>
        <v>10.250567643195611</v>
      </c>
      <c r="R40" s="9">
        <f t="shared" si="12"/>
        <v>10.444290008152748</v>
      </c>
      <c r="S40" s="9">
        <f t="shared" si="12"/>
        <v>10.642008129429177</v>
      </c>
      <c r="T40" s="9">
        <f t="shared" si="12"/>
        <v>10.827076318190178</v>
      </c>
      <c r="U40" s="9">
        <f t="shared" si="12"/>
        <v>11.0158220638423</v>
      </c>
      <c r="V40" s="9">
        <f t="shared" si="12"/>
        <v>11.208329450249476</v>
      </c>
      <c r="W40" s="9">
        <f t="shared" si="12"/>
        <v>11.404684716391753</v>
      </c>
      <c r="X40" s="9">
        <f t="shared" si="12"/>
        <v>11.587282698124149</v>
      </c>
      <c r="Y40" s="9">
        <f t="shared" si="12"/>
        <v>11.7734477085914</v>
      </c>
      <c r="Z40" s="9">
        <f t="shared" si="12"/>
        <v>11.963263827726953</v>
      </c>
      <c r="AA40" s="9">
        <f t="shared" si="12"/>
        <v>12.156817382691107</v>
      </c>
      <c r="AB40" s="9">
        <f t="shared" si="12"/>
        <v>279.04032601921546</v>
      </c>
    </row>
    <row r="41" spans="1:28">
      <c r="A41" s="2" t="s">
        <v>43</v>
      </c>
      <c r="B41" s="1"/>
      <c r="C41" s="9">
        <f>C6</f>
        <v>30.790000000000003</v>
      </c>
      <c r="D41" s="9">
        <f t="shared" ref="D41:AA41" si="13">D6</f>
        <v>11.98</v>
      </c>
      <c r="E41" s="9">
        <f t="shared" si="13"/>
        <v>0</v>
      </c>
      <c r="F41" s="9">
        <f t="shared" si="13"/>
        <v>0</v>
      </c>
      <c r="G41" s="9">
        <f t="shared" si="13"/>
        <v>0</v>
      </c>
      <c r="H41" s="9">
        <f t="shared" si="13"/>
        <v>0</v>
      </c>
      <c r="I41" s="9">
        <f t="shared" si="13"/>
        <v>0</v>
      </c>
      <c r="J41" s="9">
        <f t="shared" si="13"/>
        <v>0</v>
      </c>
      <c r="K41" s="9">
        <f t="shared" si="13"/>
        <v>0</v>
      </c>
      <c r="L41" s="9">
        <f t="shared" si="13"/>
        <v>0</v>
      </c>
      <c r="M41" s="9">
        <f t="shared" si="13"/>
        <v>0</v>
      </c>
      <c r="N41" s="9">
        <f t="shared" si="13"/>
        <v>0</v>
      </c>
      <c r="O41" s="9">
        <f t="shared" si="13"/>
        <v>0</v>
      </c>
      <c r="P41" s="9">
        <f t="shared" si="13"/>
        <v>0</v>
      </c>
      <c r="Q41" s="9">
        <f t="shared" si="13"/>
        <v>0</v>
      </c>
      <c r="R41" s="9">
        <f t="shared" si="13"/>
        <v>0</v>
      </c>
      <c r="S41" s="9">
        <f t="shared" si="13"/>
        <v>0</v>
      </c>
      <c r="T41" s="9">
        <f t="shared" si="13"/>
        <v>0</v>
      </c>
      <c r="U41" s="9">
        <f t="shared" si="13"/>
        <v>0</v>
      </c>
      <c r="V41" s="9">
        <f t="shared" si="13"/>
        <v>0</v>
      </c>
      <c r="W41" s="9">
        <f t="shared" si="13"/>
        <v>0</v>
      </c>
      <c r="X41" s="9">
        <f t="shared" si="13"/>
        <v>0</v>
      </c>
      <c r="Y41" s="9">
        <f t="shared" si="13"/>
        <v>0</v>
      </c>
      <c r="Z41" s="9">
        <f t="shared" si="13"/>
        <v>0</v>
      </c>
      <c r="AA41" s="9">
        <f t="shared" si="13"/>
        <v>0</v>
      </c>
      <c r="AB41" s="9">
        <f t="shared" si="11"/>
        <v>42.77</v>
      </c>
    </row>
    <row r="42" spans="1:28" ht="47.25" customHeight="1">
      <c r="A42" s="2" t="s">
        <v>44</v>
      </c>
      <c r="B42" s="1"/>
      <c r="C42" s="12">
        <f>C12</f>
        <v>2.7498400000000003</v>
      </c>
      <c r="D42" s="12">
        <f t="shared" ref="D42:AA42" si="14">D12</f>
        <v>5.8411400000000002</v>
      </c>
      <c r="E42" s="12">
        <f t="shared" si="14"/>
        <v>6.5052599999999998</v>
      </c>
      <c r="F42" s="12">
        <f t="shared" si="14"/>
        <v>7.5228199999999994</v>
      </c>
      <c r="G42" s="12">
        <f t="shared" si="14"/>
        <v>7.8433799999999998</v>
      </c>
      <c r="H42" s="12">
        <f t="shared" si="14"/>
        <v>8.1097740799999993</v>
      </c>
      <c r="I42" s="12">
        <f t="shared" si="14"/>
        <v>8.3868894956800002</v>
      </c>
      <c r="J42" s="12">
        <f t="shared" si="14"/>
        <v>8.6741180329292789</v>
      </c>
      <c r="K42" s="12">
        <f t="shared" si="14"/>
        <v>8.9718440688775125</v>
      </c>
      <c r="L42" s="12">
        <f t="shared" si="14"/>
        <v>9.2948161759088759</v>
      </c>
      <c r="M42" s="12">
        <f t="shared" si="14"/>
        <v>9.4840305436861687</v>
      </c>
      <c r="N42" s="12">
        <f t="shared" si="14"/>
        <v>9.6773134003817809</v>
      </c>
      <c r="O42" s="12">
        <f t="shared" si="14"/>
        <v>9.8747578577051911</v>
      </c>
      <c r="P42" s="12">
        <f t="shared" si="14"/>
        <v>10.060752417461845</v>
      </c>
      <c r="Q42" s="12">
        <f t="shared" si="14"/>
        <v>10.250567643195611</v>
      </c>
      <c r="R42" s="12">
        <f t="shared" si="14"/>
        <v>10.444290008152748</v>
      </c>
      <c r="S42" s="12">
        <f t="shared" si="14"/>
        <v>10.642008129429177</v>
      </c>
      <c r="T42" s="12">
        <f t="shared" si="14"/>
        <v>10.827076318190178</v>
      </c>
      <c r="U42" s="12">
        <f t="shared" si="14"/>
        <v>11.0158220638423</v>
      </c>
      <c r="V42" s="12">
        <f t="shared" si="14"/>
        <v>11.208329450249476</v>
      </c>
      <c r="W42" s="12">
        <f t="shared" si="14"/>
        <v>11.404684716391753</v>
      </c>
      <c r="X42" s="12">
        <f t="shared" si="14"/>
        <v>11.587282698124149</v>
      </c>
      <c r="Y42" s="12">
        <f t="shared" si="14"/>
        <v>11.7734477085914</v>
      </c>
      <c r="Z42" s="12">
        <f t="shared" si="14"/>
        <v>11.963263827726953</v>
      </c>
      <c r="AA42" s="12">
        <f t="shared" si="14"/>
        <v>12.156817382691107</v>
      </c>
      <c r="AB42" s="9">
        <f t="shared" si="11"/>
        <v>236.27032601921547</v>
      </c>
    </row>
    <row r="43" spans="1:28" ht="18" customHeight="1">
      <c r="A43" s="2" t="s">
        <v>6</v>
      </c>
      <c r="B43" s="1"/>
      <c r="C43" s="9">
        <f>C39</f>
        <v>4.2690000000000001</v>
      </c>
      <c r="D43" s="9">
        <f>D39+C43</f>
        <v>20.673000000000002</v>
      </c>
      <c r="E43" s="9">
        <f>E39+D43</f>
        <v>38.184200000000004</v>
      </c>
      <c r="F43" s="9">
        <f>F39+E43</f>
        <v>56.767700000000005</v>
      </c>
      <c r="G43" s="9">
        <f t="shared" ref="G43:AA43" si="15">G39+F43</f>
        <v>76.553799999999995</v>
      </c>
      <c r="H43" s="9">
        <f t="shared" si="15"/>
        <v>97.210488400000003</v>
      </c>
      <c r="I43" s="9">
        <f t="shared" si="15"/>
        <v>118.77607108960001</v>
      </c>
      <c r="J43" s="9">
        <f t="shared" si="15"/>
        <v>141.29053941754242</v>
      </c>
      <c r="K43" s="9">
        <f t="shared" si="15"/>
        <v>164.79564435191429</v>
      </c>
      <c r="L43" s="9">
        <f t="shared" si="15"/>
        <v>189.33497390339852</v>
      </c>
      <c r="M43" s="9">
        <f t="shared" si="15"/>
        <v>214.92949462559659</v>
      </c>
      <c r="N43" s="9">
        <f t="shared" si="15"/>
        <v>241.62457973884915</v>
      </c>
      <c r="O43" s="9">
        <f t="shared" si="15"/>
        <v>269.46755351197157</v>
      </c>
      <c r="P43" s="9">
        <f t="shared" si="15"/>
        <v>298.5077751573383</v>
      </c>
      <c r="Q43" s="9">
        <f t="shared" si="15"/>
        <v>328.79672633345575</v>
      </c>
      <c r="R43" s="9">
        <f t="shared" si="15"/>
        <v>360.38810241014625</v>
      </c>
      <c r="S43" s="9">
        <f t="shared" si="15"/>
        <v>393.30631628205776</v>
      </c>
      <c r="T43" s="9">
        <f t="shared" si="15"/>
        <v>427.60709513658958</v>
      </c>
      <c r="U43" s="9">
        <f t="shared" si="15"/>
        <v>463.34850670301171</v>
      </c>
      <c r="V43" s="9">
        <f t="shared" si="15"/>
        <v>500.59105755522359</v>
      </c>
      <c r="W43" s="9">
        <f t="shared" si="15"/>
        <v>539.39779554322831</v>
      </c>
      <c r="X43" s="9">
        <f t="shared" si="15"/>
        <v>579.79560978874133</v>
      </c>
      <c r="Y43" s="9">
        <f t="shared" si="15"/>
        <v>621.84973441832028</v>
      </c>
      <c r="Z43" s="9">
        <f t="shared" si="15"/>
        <v>665.62807815771203</v>
      </c>
      <c r="AA43" s="9">
        <f t="shared" si="15"/>
        <v>711.20133399041879</v>
      </c>
      <c r="AB43" s="9"/>
    </row>
    <row r="44" spans="1:28" ht="19.5" customHeight="1">
      <c r="A44" s="2" t="s">
        <v>5</v>
      </c>
      <c r="B44" s="1"/>
      <c r="C44" s="9">
        <f>C40</f>
        <v>33.539840000000005</v>
      </c>
      <c r="D44" s="9">
        <f>D40+C44</f>
        <v>51.360980000000005</v>
      </c>
      <c r="E44" s="9">
        <f t="shared" ref="E44:AA44" si="16">E40+D44</f>
        <v>57.866240000000005</v>
      </c>
      <c r="F44" s="9">
        <f t="shared" si="16"/>
        <v>65.389060000000001</v>
      </c>
      <c r="G44" s="9">
        <f t="shared" si="16"/>
        <v>73.232439999999997</v>
      </c>
      <c r="H44" s="9">
        <f t="shared" si="16"/>
        <v>81.342214079999991</v>
      </c>
      <c r="I44" s="9">
        <f t="shared" si="16"/>
        <v>89.729103575679986</v>
      </c>
      <c r="J44" s="9">
        <f t="shared" si="16"/>
        <v>98.403221608609272</v>
      </c>
      <c r="K44" s="9">
        <f t="shared" si="16"/>
        <v>107.37506567748679</v>
      </c>
      <c r="L44" s="9">
        <f t="shared" si="16"/>
        <v>116.66988185339567</v>
      </c>
      <c r="M44" s="9">
        <f t="shared" si="16"/>
        <v>126.15391239708184</v>
      </c>
      <c r="N44" s="9">
        <f t="shared" si="16"/>
        <v>135.83122579746362</v>
      </c>
      <c r="O44" s="9">
        <f t="shared" si="16"/>
        <v>145.70598365516881</v>
      </c>
      <c r="P44" s="9">
        <f t="shared" si="16"/>
        <v>155.76673607263066</v>
      </c>
      <c r="Q44" s="9">
        <f t="shared" si="16"/>
        <v>166.01730371582627</v>
      </c>
      <c r="R44" s="9">
        <f t="shared" si="16"/>
        <v>176.46159372397904</v>
      </c>
      <c r="S44" s="9">
        <f t="shared" si="16"/>
        <v>187.10360185340821</v>
      </c>
      <c r="T44" s="9">
        <f t="shared" si="16"/>
        <v>197.93067817159837</v>
      </c>
      <c r="U44" s="9">
        <f t="shared" si="16"/>
        <v>208.94650023544068</v>
      </c>
      <c r="V44" s="9">
        <f t="shared" si="16"/>
        <v>220.15482968569015</v>
      </c>
      <c r="W44" s="9">
        <f t="shared" si="16"/>
        <v>231.5595144020819</v>
      </c>
      <c r="X44" s="9">
        <f t="shared" si="16"/>
        <v>243.14679710020604</v>
      </c>
      <c r="Y44" s="9">
        <f t="shared" si="16"/>
        <v>254.92024480879743</v>
      </c>
      <c r="Z44" s="9">
        <f t="shared" si="16"/>
        <v>266.88350863652437</v>
      </c>
      <c r="AA44" s="9">
        <f t="shared" si="16"/>
        <v>279.04032601921546</v>
      </c>
      <c r="AB44" s="9"/>
    </row>
    <row r="45" spans="1:28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7" spans="1:28" ht="30">
      <c r="A47" s="2" t="s">
        <v>45</v>
      </c>
      <c r="B47" s="1" t="s">
        <v>46</v>
      </c>
      <c r="C47" s="1" t="s">
        <v>9</v>
      </c>
      <c r="D47" s="1" t="s">
        <v>10</v>
      </c>
      <c r="E47" s="1" t="s">
        <v>11</v>
      </c>
      <c r="F47" s="1" t="s">
        <v>12</v>
      </c>
      <c r="G47" s="1" t="s">
        <v>13</v>
      </c>
      <c r="H47" s="1" t="s">
        <v>14</v>
      </c>
      <c r="I47" s="1" t="s">
        <v>15</v>
      </c>
      <c r="J47" s="1" t="s">
        <v>16</v>
      </c>
      <c r="K47" s="1" t="s">
        <v>17</v>
      </c>
      <c r="L47" s="1" t="s">
        <v>18</v>
      </c>
      <c r="M47" s="1" t="s">
        <v>19</v>
      </c>
      <c r="N47" s="1" t="s">
        <v>20</v>
      </c>
      <c r="O47" s="1" t="s">
        <v>21</v>
      </c>
      <c r="P47" s="1" t="s">
        <v>22</v>
      </c>
      <c r="Q47" s="1" t="s">
        <v>23</v>
      </c>
      <c r="R47" s="1" t="s">
        <v>24</v>
      </c>
      <c r="S47" s="1" t="s">
        <v>25</v>
      </c>
      <c r="T47" s="1" t="s">
        <v>26</v>
      </c>
      <c r="U47" s="1" t="s">
        <v>27</v>
      </c>
      <c r="V47" s="1" t="s">
        <v>28</v>
      </c>
      <c r="W47" s="1" t="s">
        <v>29</v>
      </c>
      <c r="X47" s="1" t="s">
        <v>30</v>
      </c>
      <c r="Y47" s="1" t="s">
        <v>31</v>
      </c>
      <c r="Z47" s="1" t="s">
        <v>32</v>
      </c>
      <c r="AA47" s="1" t="s">
        <v>33</v>
      </c>
      <c r="AB47" s="1" t="s">
        <v>2</v>
      </c>
    </row>
    <row r="48" spans="1:28" ht="48" customHeight="1">
      <c r="A48" s="4" t="s">
        <v>62</v>
      </c>
      <c r="B48" s="7">
        <f>B49-B50</f>
        <v>0</v>
      </c>
      <c r="C48" s="8">
        <f t="shared" ref="C48:AB48" si="17">C49-C50</f>
        <v>1.5191599999999998</v>
      </c>
      <c r="D48" s="8">
        <f t="shared" si="17"/>
        <v>10.562860000000001</v>
      </c>
      <c r="E48" s="8">
        <f t="shared" si="17"/>
        <v>11.005940000000002</v>
      </c>
      <c r="F48" s="8">
        <f t="shared" si="17"/>
        <v>11.060680000000001</v>
      </c>
      <c r="G48" s="8">
        <f t="shared" si="17"/>
        <v>11.942719999999998</v>
      </c>
      <c r="H48" s="8">
        <f t="shared" si="17"/>
        <v>12.546914320000001</v>
      </c>
      <c r="I48" s="8">
        <f t="shared" si="17"/>
        <v>13.178693193919999</v>
      </c>
      <c r="J48" s="8">
        <f t="shared" si="17"/>
        <v>13.840350295013121</v>
      </c>
      <c r="K48" s="8">
        <f t="shared" si="17"/>
        <v>14.533260865494356</v>
      </c>
      <c r="L48" s="8">
        <f t="shared" si="17"/>
        <v>15.244513375575357</v>
      </c>
      <c r="M48" s="8">
        <f t="shared" si="17"/>
        <v>16.110490178511888</v>
      </c>
      <c r="N48" s="8">
        <f t="shared" si="17"/>
        <v>17.01777171287079</v>
      </c>
      <c r="O48" s="8">
        <f t="shared" si="17"/>
        <v>17.96821591541724</v>
      </c>
      <c r="P48" s="8">
        <f t="shared" si="17"/>
        <v>18.979469227904854</v>
      </c>
      <c r="Q48" s="8">
        <f t="shared" si="17"/>
        <v>20.038383532921856</v>
      </c>
      <c r="R48" s="8">
        <f t="shared" si="17"/>
        <v>21.147086068537764</v>
      </c>
      <c r="S48" s="8">
        <f t="shared" si="17"/>
        <v>22.276205742482333</v>
      </c>
      <c r="T48" s="8">
        <f t="shared" si="17"/>
        <v>23.473702536341619</v>
      </c>
      <c r="U48" s="8">
        <f t="shared" si="17"/>
        <v>24.72558950257983</v>
      </c>
      <c r="V48" s="8">
        <f t="shared" si="17"/>
        <v>26.034221401962387</v>
      </c>
      <c r="W48" s="8">
        <f t="shared" si="17"/>
        <v>27.402053271613017</v>
      </c>
      <c r="X48" s="8">
        <f t="shared" si="17"/>
        <v>28.810531547388813</v>
      </c>
      <c r="Y48" s="8">
        <f t="shared" si="17"/>
        <v>30.280676920987595</v>
      </c>
      <c r="Z48" s="8">
        <f t="shared" si="17"/>
        <v>31.815079911664775</v>
      </c>
      <c r="AA48" s="8">
        <f t="shared" si="17"/>
        <v>33.416438450015683</v>
      </c>
      <c r="AB48" s="8">
        <f t="shared" si="17"/>
        <v>474.93100797120331</v>
      </c>
    </row>
    <row r="49" spans="1:30" ht="48" customHeight="1">
      <c r="A49" s="4" t="s">
        <v>63</v>
      </c>
      <c r="B49" s="7"/>
      <c r="C49" s="12">
        <f>C21</f>
        <v>4.2690000000000001</v>
      </c>
      <c r="D49" s="12">
        <f t="shared" ref="D49:AA49" si="18">D21</f>
        <v>16.404</v>
      </c>
      <c r="E49" s="12">
        <f t="shared" si="18"/>
        <v>17.511200000000002</v>
      </c>
      <c r="F49" s="12">
        <f t="shared" si="18"/>
        <v>18.583500000000001</v>
      </c>
      <c r="G49" s="12">
        <f t="shared" si="18"/>
        <v>19.786099999999998</v>
      </c>
      <c r="H49" s="12">
        <f t="shared" si="18"/>
        <v>20.6566884</v>
      </c>
      <c r="I49" s="12">
        <f t="shared" si="18"/>
        <v>21.565582689599999</v>
      </c>
      <c r="J49" s="12">
        <f t="shared" si="18"/>
        <v>22.514468327942399</v>
      </c>
      <c r="K49" s="12">
        <f t="shared" si="18"/>
        <v>23.505104934371868</v>
      </c>
      <c r="L49" s="12">
        <f t="shared" si="18"/>
        <v>24.539329551484233</v>
      </c>
      <c r="M49" s="12">
        <f t="shared" si="18"/>
        <v>25.594520722198055</v>
      </c>
      <c r="N49" s="12">
        <f t="shared" si="18"/>
        <v>26.695085113252571</v>
      </c>
      <c r="O49" s="12">
        <f t="shared" si="18"/>
        <v>27.842973773122431</v>
      </c>
      <c r="P49" s="12">
        <f t="shared" si="18"/>
        <v>29.040221645366699</v>
      </c>
      <c r="Q49" s="12">
        <f t="shared" si="18"/>
        <v>30.288951176117465</v>
      </c>
      <c r="R49" s="12">
        <f t="shared" si="18"/>
        <v>31.591376076690512</v>
      </c>
      <c r="S49" s="12">
        <f t="shared" si="18"/>
        <v>32.918213871911512</v>
      </c>
      <c r="T49" s="12">
        <f t="shared" si="18"/>
        <v>34.300778854531799</v>
      </c>
      <c r="U49" s="12">
        <f t="shared" si="18"/>
        <v>35.74141156642213</v>
      </c>
      <c r="V49" s="12">
        <f t="shared" si="18"/>
        <v>37.242550852211863</v>
      </c>
      <c r="W49" s="12">
        <f t="shared" si="18"/>
        <v>38.80673798800477</v>
      </c>
      <c r="X49" s="12">
        <f t="shared" si="18"/>
        <v>40.397814245512961</v>
      </c>
      <c r="Y49" s="12">
        <f t="shared" si="18"/>
        <v>42.054124629578993</v>
      </c>
      <c r="Z49" s="12">
        <f t="shared" si="18"/>
        <v>43.77834373939173</v>
      </c>
      <c r="AA49" s="12">
        <f t="shared" si="18"/>
        <v>45.573255832706792</v>
      </c>
      <c r="AB49" s="12">
        <f t="shared" ref="AB49:AB51" si="19">SUM(C49:AA49)</f>
        <v>711.20133399041879</v>
      </c>
    </row>
    <row r="50" spans="1:30" ht="48" customHeight="1">
      <c r="A50" s="4" t="s">
        <v>64</v>
      </c>
      <c r="B50" s="7"/>
      <c r="C50" s="12">
        <f>C12</f>
        <v>2.7498400000000003</v>
      </c>
      <c r="D50" s="12">
        <f t="shared" ref="D50:AA50" si="20">D12</f>
        <v>5.8411400000000002</v>
      </c>
      <c r="E50" s="12">
        <f t="shared" si="20"/>
        <v>6.5052599999999998</v>
      </c>
      <c r="F50" s="12">
        <f t="shared" si="20"/>
        <v>7.5228199999999994</v>
      </c>
      <c r="G50" s="12">
        <f t="shared" si="20"/>
        <v>7.8433799999999998</v>
      </c>
      <c r="H50" s="12">
        <f t="shared" si="20"/>
        <v>8.1097740799999993</v>
      </c>
      <c r="I50" s="12">
        <f t="shared" si="20"/>
        <v>8.3868894956800002</v>
      </c>
      <c r="J50" s="12">
        <f t="shared" si="20"/>
        <v>8.6741180329292789</v>
      </c>
      <c r="K50" s="12">
        <f t="shared" si="20"/>
        <v>8.9718440688775125</v>
      </c>
      <c r="L50" s="12">
        <f t="shared" si="20"/>
        <v>9.2948161759088759</v>
      </c>
      <c r="M50" s="12">
        <f t="shared" si="20"/>
        <v>9.4840305436861687</v>
      </c>
      <c r="N50" s="12">
        <f t="shared" si="20"/>
        <v>9.6773134003817809</v>
      </c>
      <c r="O50" s="12">
        <f t="shared" si="20"/>
        <v>9.8747578577051911</v>
      </c>
      <c r="P50" s="12">
        <f t="shared" si="20"/>
        <v>10.060752417461845</v>
      </c>
      <c r="Q50" s="12">
        <f t="shared" si="20"/>
        <v>10.250567643195611</v>
      </c>
      <c r="R50" s="12">
        <f t="shared" si="20"/>
        <v>10.444290008152748</v>
      </c>
      <c r="S50" s="12">
        <f t="shared" si="20"/>
        <v>10.642008129429177</v>
      </c>
      <c r="T50" s="12">
        <f t="shared" si="20"/>
        <v>10.827076318190178</v>
      </c>
      <c r="U50" s="12">
        <f t="shared" si="20"/>
        <v>11.0158220638423</v>
      </c>
      <c r="V50" s="12">
        <f t="shared" si="20"/>
        <v>11.208329450249476</v>
      </c>
      <c r="W50" s="12">
        <f t="shared" si="20"/>
        <v>11.404684716391753</v>
      </c>
      <c r="X50" s="12">
        <f t="shared" si="20"/>
        <v>11.587282698124149</v>
      </c>
      <c r="Y50" s="12">
        <f t="shared" si="20"/>
        <v>11.7734477085914</v>
      </c>
      <c r="Z50" s="12">
        <f t="shared" si="20"/>
        <v>11.963263827726953</v>
      </c>
      <c r="AA50" s="12">
        <f t="shared" si="20"/>
        <v>12.156817382691107</v>
      </c>
      <c r="AB50" s="12">
        <f t="shared" si="19"/>
        <v>236.27032601921547</v>
      </c>
    </row>
    <row r="51" spans="1:30">
      <c r="A51" s="4" t="s">
        <v>47</v>
      </c>
      <c r="B51" s="7"/>
      <c r="C51" s="12">
        <v>30.790000000000003</v>
      </c>
      <c r="D51" s="12">
        <v>11.98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f t="shared" si="19"/>
        <v>42.77</v>
      </c>
    </row>
    <row r="52" spans="1:30" ht="60" customHeight="1">
      <c r="A52" s="4" t="s">
        <v>48</v>
      </c>
      <c r="B52" s="7">
        <f t="shared" ref="B52:G52" si="21">B48-B51</f>
        <v>0</v>
      </c>
      <c r="C52" s="12">
        <f t="shared" si="21"/>
        <v>-29.270840000000003</v>
      </c>
      <c r="D52" s="12">
        <f t="shared" si="21"/>
        <v>-1.4171399999999998</v>
      </c>
      <c r="E52" s="12">
        <f t="shared" si="21"/>
        <v>11.005940000000002</v>
      </c>
      <c r="F52" s="12">
        <f t="shared" si="21"/>
        <v>11.060680000000001</v>
      </c>
      <c r="G52" s="12">
        <f t="shared" si="21"/>
        <v>11.942719999999998</v>
      </c>
      <c r="H52" s="12">
        <f t="shared" ref="H52:AB52" si="22">H48-H51</f>
        <v>12.546914320000001</v>
      </c>
      <c r="I52" s="12">
        <f t="shared" si="22"/>
        <v>13.178693193919999</v>
      </c>
      <c r="J52" s="12">
        <f t="shared" si="22"/>
        <v>13.840350295013121</v>
      </c>
      <c r="K52" s="12">
        <f t="shared" si="22"/>
        <v>14.533260865494356</v>
      </c>
      <c r="L52" s="12">
        <f t="shared" si="22"/>
        <v>15.244513375575357</v>
      </c>
      <c r="M52" s="12">
        <f t="shared" si="22"/>
        <v>16.110490178511888</v>
      </c>
      <c r="N52" s="12">
        <f t="shared" si="22"/>
        <v>17.01777171287079</v>
      </c>
      <c r="O52" s="12">
        <f t="shared" si="22"/>
        <v>17.96821591541724</v>
      </c>
      <c r="P52" s="12">
        <f t="shared" si="22"/>
        <v>18.979469227904854</v>
      </c>
      <c r="Q52" s="12">
        <f t="shared" si="22"/>
        <v>20.038383532921856</v>
      </c>
      <c r="R52" s="12">
        <f t="shared" si="22"/>
        <v>21.147086068537764</v>
      </c>
      <c r="S52" s="12">
        <f t="shared" si="22"/>
        <v>22.276205742482333</v>
      </c>
      <c r="T52" s="12">
        <f t="shared" si="22"/>
        <v>23.473702536341619</v>
      </c>
      <c r="U52" s="12">
        <f t="shared" si="22"/>
        <v>24.72558950257983</v>
      </c>
      <c r="V52" s="12">
        <f t="shared" si="22"/>
        <v>26.034221401962387</v>
      </c>
      <c r="W52" s="12">
        <f t="shared" si="22"/>
        <v>27.402053271613017</v>
      </c>
      <c r="X52" s="12">
        <f t="shared" si="22"/>
        <v>28.810531547388813</v>
      </c>
      <c r="Y52" s="12">
        <f t="shared" si="22"/>
        <v>30.280676920987595</v>
      </c>
      <c r="Z52" s="12">
        <f t="shared" si="22"/>
        <v>31.815079911664775</v>
      </c>
      <c r="AA52" s="12">
        <f t="shared" si="22"/>
        <v>33.416438450015683</v>
      </c>
      <c r="AB52" s="12">
        <f t="shared" si="22"/>
        <v>432.16100797120333</v>
      </c>
      <c r="AD52">
        <v>1</v>
      </c>
    </row>
    <row r="53" spans="1:30" ht="38.25" customHeight="1">
      <c r="A53" s="4" t="s">
        <v>49</v>
      </c>
      <c r="B53" s="7">
        <v>0</v>
      </c>
      <c r="C53" s="12">
        <f>C52+B53</f>
        <v>-29.270840000000003</v>
      </c>
      <c r="D53" s="12">
        <f>D52+C53</f>
        <v>-30.687980000000003</v>
      </c>
      <c r="E53" s="12">
        <f>E52+D53</f>
        <v>-19.682040000000001</v>
      </c>
      <c r="F53" s="12">
        <f t="shared" ref="F53:AA53" si="23">F52+E53</f>
        <v>-8.6213599999999992</v>
      </c>
      <c r="G53" s="12">
        <f t="shared" si="23"/>
        <v>3.3213599999999985</v>
      </c>
      <c r="H53" s="12">
        <f t="shared" si="23"/>
        <v>15.868274319999999</v>
      </c>
      <c r="I53" s="12">
        <f t="shared" si="23"/>
        <v>29.046967513919999</v>
      </c>
      <c r="J53" s="12">
        <f t="shared" si="23"/>
        <v>42.887317808933119</v>
      </c>
      <c r="K53" s="12">
        <f t="shared" si="23"/>
        <v>57.420578674427475</v>
      </c>
      <c r="L53" s="12">
        <f t="shared" si="23"/>
        <v>72.665092050002826</v>
      </c>
      <c r="M53" s="12">
        <f t="shared" si="23"/>
        <v>88.775582228514708</v>
      </c>
      <c r="N53" s="12">
        <f t="shared" si="23"/>
        <v>105.7933539413855</v>
      </c>
      <c r="O53" s="12">
        <f t="shared" si="23"/>
        <v>123.76156985680274</v>
      </c>
      <c r="P53" s="12">
        <f t="shared" si="23"/>
        <v>142.74103908470758</v>
      </c>
      <c r="Q53" s="12">
        <f t="shared" si="23"/>
        <v>162.77942261762945</v>
      </c>
      <c r="R53" s="12">
        <f t="shared" si="23"/>
        <v>183.92650868616721</v>
      </c>
      <c r="S53" s="12">
        <f t="shared" si="23"/>
        <v>206.20271442864953</v>
      </c>
      <c r="T53" s="12">
        <f t="shared" si="23"/>
        <v>229.67641696499115</v>
      </c>
      <c r="U53" s="12">
        <f t="shared" si="23"/>
        <v>254.40200646757097</v>
      </c>
      <c r="V53" s="12">
        <f t="shared" si="23"/>
        <v>280.43622786953335</v>
      </c>
      <c r="W53" s="12">
        <f t="shared" si="23"/>
        <v>307.83828114114635</v>
      </c>
      <c r="X53" s="12">
        <f t="shared" si="23"/>
        <v>336.64881268853514</v>
      </c>
      <c r="Y53" s="12">
        <f t="shared" si="23"/>
        <v>366.92948960952276</v>
      </c>
      <c r="Z53" s="12">
        <f t="shared" si="23"/>
        <v>398.74456952118754</v>
      </c>
      <c r="AA53" s="12">
        <f t="shared" si="23"/>
        <v>432.16100797120322</v>
      </c>
      <c r="AB53" s="12"/>
    </row>
    <row r="54" spans="1:30" ht="51.75" customHeight="1">
      <c r="A54" s="2" t="s">
        <v>50</v>
      </c>
      <c r="B54" s="1">
        <v>1.25</v>
      </c>
      <c r="C54" s="9">
        <v>1.25</v>
      </c>
      <c r="D54" s="9">
        <v>1.2</v>
      </c>
      <c r="E54" s="9">
        <v>1.1499999999999999</v>
      </c>
      <c r="F54" s="9">
        <v>1.1499999999999999</v>
      </c>
      <c r="G54" s="9">
        <v>1.1499999999999999</v>
      </c>
      <c r="H54" s="9">
        <v>1.1499999999999999</v>
      </c>
      <c r="I54" s="9">
        <v>1.1499999999999999</v>
      </c>
      <c r="J54" s="9">
        <v>1.1499999999999999</v>
      </c>
      <c r="K54" s="9">
        <v>1.1499999999999999</v>
      </c>
      <c r="L54" s="9">
        <v>1.1499999999999999</v>
      </c>
      <c r="M54" s="9">
        <v>1.1499999999999999</v>
      </c>
      <c r="N54" s="9">
        <v>1.1499999999999999</v>
      </c>
      <c r="O54" s="9">
        <v>1.1499999999999999</v>
      </c>
      <c r="P54" s="9">
        <v>1.1499999999999999</v>
      </c>
      <c r="Q54" s="9">
        <v>1.1499999999999999</v>
      </c>
      <c r="R54" s="9">
        <v>1.1499999999999999</v>
      </c>
      <c r="S54" s="9">
        <v>1.1499999999999999</v>
      </c>
      <c r="T54" s="9">
        <v>1.1499999999999999</v>
      </c>
      <c r="U54" s="9">
        <v>1.1499999999999999</v>
      </c>
      <c r="V54" s="9">
        <v>1.1499999999999999</v>
      </c>
      <c r="W54" s="9">
        <v>1.1499999999999999</v>
      </c>
      <c r="X54" s="9">
        <v>1.1499999999999999</v>
      </c>
      <c r="Y54" s="9">
        <v>1.1499999999999999</v>
      </c>
      <c r="Z54" s="9">
        <v>1.1499999999999999</v>
      </c>
      <c r="AA54" s="9">
        <v>1.1499999999999999</v>
      </c>
      <c r="AB54" s="11"/>
    </row>
    <row r="55" spans="1:30">
      <c r="A55" s="2" t="s">
        <v>51</v>
      </c>
      <c r="B55" s="1">
        <v>1</v>
      </c>
      <c r="C55" s="9">
        <v>0.8</v>
      </c>
      <c r="D55" s="9">
        <v>0.69444444444444442</v>
      </c>
      <c r="E55" s="9">
        <v>0.65751623243198831</v>
      </c>
      <c r="F55" s="9">
        <v>0.57175324559303342</v>
      </c>
      <c r="G55" s="9">
        <v>0.49717673529828987</v>
      </c>
      <c r="H55" s="9">
        <v>0.43232759591155645</v>
      </c>
      <c r="I55" s="9">
        <v>0.37593703992309269</v>
      </c>
      <c r="J55" s="9">
        <v>0.32690177384616753</v>
      </c>
      <c r="K55" s="9">
        <v>0.28426241204014574</v>
      </c>
      <c r="L55" s="9">
        <v>0.24718470612186585</v>
      </c>
      <c r="M55" s="9">
        <v>0.21494322271466598</v>
      </c>
      <c r="N55" s="9">
        <v>0.18690715018666609</v>
      </c>
      <c r="O55" s="9">
        <v>0.16252795668405748</v>
      </c>
      <c r="P55" s="9">
        <v>0.14132865798613695</v>
      </c>
      <c r="Q55" s="9">
        <v>0.1228944852053365</v>
      </c>
      <c r="R55" s="9">
        <v>0.10686476974377089</v>
      </c>
      <c r="S55" s="9">
        <v>9.2925886733713825E-2</v>
      </c>
      <c r="T55" s="9">
        <v>8.0805118898881603E-2</v>
      </c>
      <c r="U55" s="9">
        <v>7.0265320781636179E-2</v>
      </c>
      <c r="V55" s="9">
        <v>6.1100278940553199E-2</v>
      </c>
      <c r="W55" s="9">
        <v>5.3130677339611479E-2</v>
      </c>
      <c r="X55" s="9">
        <v>4.6200588990966504E-2</v>
      </c>
      <c r="Y55" s="9">
        <v>4.0174425209536097E-2</v>
      </c>
      <c r="Z55" s="9">
        <v>3.493428279090096E-2</v>
      </c>
      <c r="AA55" s="9">
        <v>0.03</v>
      </c>
      <c r="AB55" s="11"/>
    </row>
    <row r="56" spans="1:30" ht="61.5" customHeight="1">
      <c r="A56" s="2" t="s">
        <v>52</v>
      </c>
      <c r="B56" s="1">
        <v>0</v>
      </c>
      <c r="C56" s="9">
        <f>C52*C55</f>
        <v>-23.416672000000005</v>
      </c>
      <c r="D56" s="9">
        <f>D52*D55</f>
        <v>-0.98412499999999981</v>
      </c>
      <c r="E56" s="9">
        <f t="shared" ref="E56:AA56" si="24">E52*E55</f>
        <v>7.2365842031725194</v>
      </c>
      <c r="F56" s="9">
        <f t="shared" si="24"/>
        <v>6.323979688465954</v>
      </c>
      <c r="G56" s="9">
        <f t="shared" si="24"/>
        <v>5.9376425401815913</v>
      </c>
      <c r="H56" s="9">
        <f t="shared" si="24"/>
        <v>5.4243773040738814</v>
      </c>
      <c r="I56" s="9">
        <f t="shared" si="24"/>
        <v>4.9543589093768929</v>
      </c>
      <c r="J56" s="9">
        <f t="shared" si="24"/>
        <v>4.5244350620921168</v>
      </c>
      <c r="K56" s="9">
        <f t="shared" si="24"/>
        <v>4.1312597884340816</v>
      </c>
      <c r="L56" s="9">
        <f t="shared" si="24"/>
        <v>3.7682105587124477</v>
      </c>
      <c r="M56" s="9">
        <f t="shared" si="24"/>
        <v>3.4628406784823196</v>
      </c>
      <c r="N56" s="9">
        <f t="shared" si="24"/>
        <v>3.1807432133799387</v>
      </c>
      <c r="O56" s="9">
        <f t="shared" si="24"/>
        <v>2.9203374179907251</v>
      </c>
      <c r="P56" s="9">
        <f t="shared" si="24"/>
        <v>2.6823429152689759</v>
      </c>
      <c r="Q56" s="9">
        <f t="shared" si="24"/>
        <v>2.4626068286255234</v>
      </c>
      <c r="R56" s="9">
        <f t="shared" si="24"/>
        <v>2.2598784834659935</v>
      </c>
      <c r="S56" s="9">
        <f t="shared" si="24"/>
        <v>2.0700361716828186</v>
      </c>
      <c r="T56" s="9">
        <f t="shared" si="24"/>
        <v>1.8967953244460631</v>
      </c>
      <c r="U56" s="9">
        <f t="shared" si="24"/>
        <v>1.7373514779138279</v>
      </c>
      <c r="V56" s="9">
        <f t="shared" si="24"/>
        <v>1.5906981896600219</v>
      </c>
      <c r="W56" s="9">
        <f t="shared" si="24"/>
        <v>1.4558896508169163</v>
      </c>
      <c r="X56" s="9">
        <f t="shared" si="24"/>
        <v>1.3310635266321846</v>
      </c>
      <c r="Y56" s="9">
        <f t="shared" si="24"/>
        <v>1.2165087902563418</v>
      </c>
      <c r="Z56" s="9">
        <f t="shared" si="24"/>
        <v>1.1114369986492096</v>
      </c>
      <c r="AA56" s="9">
        <f t="shared" si="24"/>
        <v>1.0024931535004704</v>
      </c>
      <c r="AB56" s="9">
        <f t="shared" ref="AB56" si="25">SUM(C56:AA56)</f>
        <v>48.281073875280811</v>
      </c>
      <c r="AC56" s="10" t="s">
        <v>53</v>
      </c>
    </row>
    <row r="57" spans="1:30" ht="49.5" customHeight="1">
      <c r="A57" s="2" t="s">
        <v>54</v>
      </c>
      <c r="B57" s="1">
        <v>0</v>
      </c>
      <c r="C57" s="9">
        <f>C56+B57</f>
        <v>-23.416672000000005</v>
      </c>
      <c r="D57" s="9">
        <f>D56+C57</f>
        <v>-24.400797000000004</v>
      </c>
      <c r="E57" s="9">
        <f>E56+D57</f>
        <v>-17.164212796827485</v>
      </c>
      <c r="F57" s="9">
        <f t="shared" ref="F57:AA57" si="26">F56+E57</f>
        <v>-10.840233108361531</v>
      </c>
      <c r="G57" s="9">
        <f t="shared" si="26"/>
        <v>-4.9025905681799395</v>
      </c>
      <c r="H57" s="9">
        <f t="shared" si="26"/>
        <v>0.52178673589394187</v>
      </c>
      <c r="I57" s="9">
        <f t="shared" si="26"/>
        <v>5.4761456452708348</v>
      </c>
      <c r="J57" s="9">
        <f t="shared" si="26"/>
        <v>10.000580707362952</v>
      </c>
      <c r="K57" s="9">
        <f t="shared" si="26"/>
        <v>14.131840495797032</v>
      </c>
      <c r="L57" s="9">
        <f t="shared" si="26"/>
        <v>17.900051054509479</v>
      </c>
      <c r="M57" s="9">
        <f t="shared" si="26"/>
        <v>21.362891732991798</v>
      </c>
      <c r="N57" s="9">
        <f t="shared" si="26"/>
        <v>24.543634946371736</v>
      </c>
      <c r="O57" s="9">
        <f t="shared" si="26"/>
        <v>27.463972364362462</v>
      </c>
      <c r="P57" s="9">
        <f t="shared" si="26"/>
        <v>30.146315279631438</v>
      </c>
      <c r="Q57" s="9">
        <f t="shared" si="26"/>
        <v>32.608922108256962</v>
      </c>
      <c r="R57" s="9">
        <f t="shared" si="26"/>
        <v>34.868800591722959</v>
      </c>
      <c r="S57" s="9">
        <f t="shared" si="26"/>
        <v>36.938836763405774</v>
      </c>
      <c r="T57" s="9">
        <f t="shared" si="26"/>
        <v>38.835632087851835</v>
      </c>
      <c r="U57" s="9">
        <f t="shared" si="26"/>
        <v>40.572983565765661</v>
      </c>
      <c r="V57" s="9">
        <f t="shared" si="26"/>
        <v>42.163681755425685</v>
      </c>
      <c r="W57" s="9">
        <f t="shared" si="26"/>
        <v>43.619571406242599</v>
      </c>
      <c r="X57" s="9">
        <f t="shared" si="26"/>
        <v>44.950634932874785</v>
      </c>
      <c r="Y57" s="9">
        <f t="shared" si="26"/>
        <v>46.167143723131126</v>
      </c>
      <c r="Z57" s="9">
        <f t="shared" si="26"/>
        <v>47.278580721780337</v>
      </c>
      <c r="AA57" s="9">
        <f t="shared" si="26"/>
        <v>48.281073875280811</v>
      </c>
      <c r="AB57" s="9"/>
      <c r="AC57" s="10" t="s">
        <v>53</v>
      </c>
    </row>
  </sheetData>
  <mergeCells count="8">
    <mergeCell ref="A33:AB33"/>
    <mergeCell ref="A37:AB37"/>
    <mergeCell ref="Z2:AB2"/>
    <mergeCell ref="G2:R2"/>
    <mergeCell ref="A10:AB10"/>
    <mergeCell ref="A4:AB4"/>
    <mergeCell ref="A19:AB19"/>
    <mergeCell ref="A26:AB26"/>
  </mergeCells>
  <pageMargins left="0.7" right="0.7" top="0.75" bottom="0.75" header="0.3" footer="0.3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отправки</vt:lpstr>
      <vt:lpstr>'Для отправки'!Область_печати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2025-01-09T08:46:07Z</dcterms:modified>
</cp:coreProperties>
</file>