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3105" windowWidth="20640" windowHeight="9930"/>
  </bookViews>
  <sheets>
    <sheet name="8" sheetId="1" r:id="rId1"/>
    <sheet name="9" sheetId="2" r:id="rId2"/>
    <sheet name="10" sheetId="3" r:id="rId3"/>
    <sheet name="Лист1" sheetId="4" r:id="rId4"/>
  </sheets>
  <definedNames>
    <definedName name="_xlnm._FilterDatabase" localSheetId="2" hidden="1">'10'!$B$1:$B$284</definedName>
    <definedName name="_xlnm._FilterDatabase" localSheetId="0" hidden="1">'8'!$E$1:$E$402</definedName>
    <definedName name="_xlnm._FilterDatabase" localSheetId="1" hidden="1">'9'!$D$1:$D$375</definedName>
  </definedNames>
  <calcPr calcId="125725"/>
</workbook>
</file>

<file path=xl/calcChain.xml><?xml version="1.0" encoding="utf-8"?>
<calcChain xmlns="http://schemas.openxmlformats.org/spreadsheetml/2006/main">
  <c r="G100" i="3"/>
  <c r="H100"/>
  <c r="F100"/>
  <c r="G121" i="2"/>
  <c r="G120" s="1"/>
  <c r="G119" s="1"/>
  <c r="H121"/>
  <c r="H120" s="1"/>
  <c r="H119" s="1"/>
  <c r="F121"/>
  <c r="F120" s="1"/>
  <c r="F119" s="1"/>
  <c r="G104" i="1"/>
  <c r="G103" s="1"/>
  <c r="G52" i="3"/>
  <c r="H52"/>
  <c r="F52"/>
  <c r="G232" i="2"/>
  <c r="G231" s="1"/>
  <c r="G230" s="1"/>
  <c r="H232"/>
  <c r="H231" s="1"/>
  <c r="H230" s="1"/>
  <c r="F232"/>
  <c r="F231" s="1"/>
  <c r="F230" s="1"/>
  <c r="G49" i="3"/>
  <c r="H49"/>
  <c r="F49"/>
  <c r="G208" i="2"/>
  <c r="H208"/>
  <c r="F208"/>
  <c r="G27" i="3"/>
  <c r="H27"/>
  <c r="F27"/>
  <c r="G186" i="2"/>
  <c r="H186"/>
  <c r="F186"/>
  <c r="G114" i="3"/>
  <c r="H114"/>
  <c r="F114"/>
  <c r="G115"/>
  <c r="H115"/>
  <c r="F115"/>
  <c r="G354" i="2"/>
  <c r="H354"/>
  <c r="F354"/>
  <c r="G355"/>
  <c r="H355"/>
  <c r="F355"/>
  <c r="F113" i="3" l="1"/>
  <c r="G113"/>
  <c r="H113"/>
  <c r="H353" i="2"/>
  <c r="H352" s="1"/>
  <c r="H351" s="1"/>
  <c r="G353"/>
  <c r="G352" s="1"/>
  <c r="G351" s="1"/>
  <c r="F353"/>
  <c r="F352" s="1"/>
  <c r="F351" s="1"/>
  <c r="H177" i="1"/>
  <c r="H176" s="1"/>
  <c r="H175" s="1"/>
  <c r="H174" s="1"/>
  <c r="H173" s="1"/>
  <c r="I177"/>
  <c r="I176" s="1"/>
  <c r="I175" s="1"/>
  <c r="I174" s="1"/>
  <c r="I173" s="1"/>
  <c r="G177"/>
  <c r="G176" s="1"/>
  <c r="G175" s="1"/>
  <c r="G174" s="1"/>
  <c r="G173" s="1"/>
  <c r="H295"/>
  <c r="I295"/>
  <c r="G295"/>
  <c r="H308"/>
  <c r="H307" s="1"/>
  <c r="I308"/>
  <c r="I307" s="1"/>
  <c r="G308"/>
  <c r="G307" s="1"/>
  <c r="G273" l="1"/>
  <c r="H273" l="1"/>
  <c r="I273"/>
  <c r="G130" i="3" l="1"/>
  <c r="H130"/>
  <c r="F130"/>
  <c r="G89" i="2"/>
  <c r="H89"/>
  <c r="F89"/>
  <c r="G72" i="1" l="1"/>
  <c r="J376"/>
  <c r="H386"/>
  <c r="H385" s="1"/>
  <c r="H384" s="1"/>
  <c r="H383" s="1"/>
  <c r="I386"/>
  <c r="I385" s="1"/>
  <c r="I384" s="1"/>
  <c r="I383" s="1"/>
  <c r="G386"/>
  <c r="G385" s="1"/>
  <c r="G384" s="1"/>
  <c r="G383" s="1"/>
  <c r="H381"/>
  <c r="I381"/>
  <c r="G381"/>
  <c r="G59" i="2"/>
  <c r="H59"/>
  <c r="F59"/>
  <c r="F58" s="1"/>
  <c r="F57" s="1"/>
  <c r="G269" i="3"/>
  <c r="H269"/>
  <c r="F269"/>
  <c r="G136" i="2"/>
  <c r="H136"/>
  <c r="F136"/>
  <c r="H392" i="1"/>
  <c r="H391" s="1"/>
  <c r="H389" s="1"/>
  <c r="H388" s="1"/>
  <c r="I392"/>
  <c r="I391" s="1"/>
  <c r="I389" s="1"/>
  <c r="I388" s="1"/>
  <c r="G392"/>
  <c r="G391" s="1"/>
  <c r="G390" s="1"/>
  <c r="G389" s="1"/>
  <c r="G388" s="1"/>
  <c r="G121" i="3"/>
  <c r="G120" s="1"/>
  <c r="H121"/>
  <c r="H120" s="1"/>
  <c r="F121"/>
  <c r="F120" s="1"/>
  <c r="G200"/>
  <c r="G199" s="1"/>
  <c r="H200"/>
  <c r="H199" s="1"/>
  <c r="F200"/>
  <c r="F199" s="1"/>
  <c r="G198"/>
  <c r="G197" s="1"/>
  <c r="H198"/>
  <c r="H197" s="1"/>
  <c r="F198"/>
  <c r="F197" s="1"/>
  <c r="G196"/>
  <c r="G195" s="1"/>
  <c r="H196"/>
  <c r="H195" s="1"/>
  <c r="F196"/>
  <c r="F195" s="1"/>
  <c r="G366" i="2"/>
  <c r="G365" s="1"/>
  <c r="G364" s="1"/>
  <c r="G363" s="1"/>
  <c r="H366"/>
  <c r="H365" s="1"/>
  <c r="H364" s="1"/>
  <c r="H363" s="1"/>
  <c r="F366"/>
  <c r="F365" s="1"/>
  <c r="F364" s="1"/>
  <c r="F363" s="1"/>
  <c r="G362"/>
  <c r="G361" s="1"/>
  <c r="H362"/>
  <c r="H361" s="1"/>
  <c r="F362"/>
  <c r="F361" s="1"/>
  <c r="G360"/>
  <c r="G359" s="1"/>
  <c r="H360"/>
  <c r="H359" s="1"/>
  <c r="F360"/>
  <c r="F359" s="1"/>
  <c r="G358"/>
  <c r="G357" s="1"/>
  <c r="H358"/>
  <c r="H357" s="1"/>
  <c r="F358"/>
  <c r="F357" s="1"/>
  <c r="G79" i="3"/>
  <c r="H79"/>
  <c r="F79"/>
  <c r="G78"/>
  <c r="H78"/>
  <c r="F78"/>
  <c r="G77"/>
  <c r="H77"/>
  <c r="F77"/>
  <c r="G74"/>
  <c r="H74"/>
  <c r="F74"/>
  <c r="G73"/>
  <c r="H73"/>
  <c r="F73"/>
  <c r="G265" i="2"/>
  <c r="H265"/>
  <c r="F265"/>
  <c r="G264"/>
  <c r="H264"/>
  <c r="F264"/>
  <c r="G263"/>
  <c r="H263"/>
  <c r="F263"/>
  <c r="G260"/>
  <c r="H260"/>
  <c r="F260"/>
  <c r="G259"/>
  <c r="H259"/>
  <c r="F259"/>
  <c r="G127" i="3"/>
  <c r="G126" s="1"/>
  <c r="H127"/>
  <c r="H126" s="1"/>
  <c r="F127"/>
  <c r="F126" s="1"/>
  <c r="G125"/>
  <c r="G124" s="1"/>
  <c r="H125"/>
  <c r="H124" s="1"/>
  <c r="F125"/>
  <c r="F124" s="1"/>
  <c r="G123"/>
  <c r="G122" s="1"/>
  <c r="H123"/>
  <c r="H122" s="1"/>
  <c r="F123"/>
  <c r="F122" s="1"/>
  <c r="G250" i="2"/>
  <c r="G249" s="1"/>
  <c r="H250"/>
  <c r="H249" s="1"/>
  <c r="F250"/>
  <c r="F249" s="1"/>
  <c r="G252"/>
  <c r="G251" s="1"/>
  <c r="H252"/>
  <c r="H251" s="1"/>
  <c r="F252"/>
  <c r="F251" s="1"/>
  <c r="G254"/>
  <c r="G253" s="1"/>
  <c r="H254"/>
  <c r="H253" s="1"/>
  <c r="F254"/>
  <c r="F253" s="1"/>
  <c r="G70" i="3"/>
  <c r="G69" s="1"/>
  <c r="G68" s="1"/>
  <c r="H70"/>
  <c r="H69" s="1"/>
  <c r="H68" s="1"/>
  <c r="F70"/>
  <c r="F69" s="1"/>
  <c r="F68" s="1"/>
  <c r="G246" i="2"/>
  <c r="G245" s="1"/>
  <c r="G244" s="1"/>
  <c r="H246"/>
  <c r="H245" s="1"/>
  <c r="H244" s="1"/>
  <c r="F246"/>
  <c r="F245" s="1"/>
  <c r="F244" s="1"/>
  <c r="F356" l="1"/>
  <c r="G119" i="3"/>
  <c r="G118" s="1"/>
  <c r="F119"/>
  <c r="F118" s="1"/>
  <c r="H119"/>
  <c r="H118" s="1"/>
  <c r="F258" i="2"/>
  <c r="F257" s="1"/>
  <c r="G262"/>
  <c r="G261" s="1"/>
  <c r="G194" i="3"/>
  <c r="F194"/>
  <c r="H194"/>
  <c r="H72"/>
  <c r="H71" s="1"/>
  <c r="F76"/>
  <c r="F75" s="1"/>
  <c r="G72"/>
  <c r="G71" s="1"/>
  <c r="H76"/>
  <c r="H75" s="1"/>
  <c r="F72"/>
  <c r="F71" s="1"/>
  <c r="G76"/>
  <c r="G75" s="1"/>
  <c r="H356" i="2"/>
  <c r="G356"/>
  <c r="H262"/>
  <c r="H261" s="1"/>
  <c r="H258"/>
  <c r="H257" s="1"/>
  <c r="G258"/>
  <c r="G257" s="1"/>
  <c r="F262"/>
  <c r="F261" s="1"/>
  <c r="H248"/>
  <c r="H247" s="1"/>
  <c r="G248"/>
  <c r="G247" s="1"/>
  <c r="F248"/>
  <c r="F247" s="1"/>
  <c r="G67" i="3"/>
  <c r="H67"/>
  <c r="G66"/>
  <c r="H66"/>
  <c r="F67"/>
  <c r="F66"/>
  <c r="G243" i="2"/>
  <c r="H243"/>
  <c r="F243"/>
  <c r="G242"/>
  <c r="H242"/>
  <c r="F242"/>
  <c r="G63" i="3"/>
  <c r="H63"/>
  <c r="G62"/>
  <c r="H62"/>
  <c r="F62"/>
  <c r="F63"/>
  <c r="G61"/>
  <c r="H61"/>
  <c r="F61"/>
  <c r="G239" i="2"/>
  <c r="H239"/>
  <c r="G238"/>
  <c r="H238"/>
  <c r="F238"/>
  <c r="F239"/>
  <c r="G237"/>
  <c r="H237"/>
  <c r="F237"/>
  <c r="G56" i="3"/>
  <c r="G55" s="1"/>
  <c r="G54" s="1"/>
  <c r="H56"/>
  <c r="H55" s="1"/>
  <c r="H54" s="1"/>
  <c r="F56"/>
  <c r="F55" s="1"/>
  <c r="F54" s="1"/>
  <c r="G216" i="2"/>
  <c r="G215" s="1"/>
  <c r="G214" s="1"/>
  <c r="G213" s="1"/>
  <c r="H216"/>
  <c r="H215" s="1"/>
  <c r="H214" s="1"/>
  <c r="H213" s="1"/>
  <c r="F216"/>
  <c r="F215" s="1"/>
  <c r="F214" s="1"/>
  <c r="F213" s="1"/>
  <c r="G53" i="3"/>
  <c r="H53"/>
  <c r="F53"/>
  <c r="G211" i="2"/>
  <c r="H211"/>
  <c r="F211"/>
  <c r="G41" i="3"/>
  <c r="H41"/>
  <c r="F41"/>
  <c r="G40"/>
  <c r="H40"/>
  <c r="F40"/>
  <c r="G200" i="2"/>
  <c r="H200"/>
  <c r="F200"/>
  <c r="G199"/>
  <c r="H199"/>
  <c r="F199"/>
  <c r="G35" i="3"/>
  <c r="G34" s="1"/>
  <c r="H35"/>
  <c r="H34" s="1"/>
  <c r="F35"/>
  <c r="F34" s="1"/>
  <c r="G33"/>
  <c r="H33"/>
  <c r="F33"/>
  <c r="G194" i="2"/>
  <c r="G193" s="1"/>
  <c r="H194"/>
  <c r="H193" s="1"/>
  <c r="F194"/>
  <c r="F193" s="1"/>
  <c r="G192"/>
  <c r="H192"/>
  <c r="F192"/>
  <c r="G30" i="3"/>
  <c r="G29" s="1"/>
  <c r="H30"/>
  <c r="H29" s="1"/>
  <c r="F30"/>
  <c r="F29" s="1"/>
  <c r="G28"/>
  <c r="G26" s="1"/>
  <c r="H28"/>
  <c r="H26" s="1"/>
  <c r="F28"/>
  <c r="F26" s="1"/>
  <c r="G25"/>
  <c r="G24" s="1"/>
  <c r="H25"/>
  <c r="H24" s="1"/>
  <c r="F25"/>
  <c r="F24" s="1"/>
  <c r="G23"/>
  <c r="G22" s="1"/>
  <c r="H23"/>
  <c r="H22" s="1"/>
  <c r="F23"/>
  <c r="F22" s="1"/>
  <c r="G21"/>
  <c r="H21"/>
  <c r="F21"/>
  <c r="G20"/>
  <c r="H20"/>
  <c r="F20"/>
  <c r="G189" i="2"/>
  <c r="G188" s="1"/>
  <c r="H189"/>
  <c r="H188" s="1"/>
  <c r="F189"/>
  <c r="F188" s="1"/>
  <c r="G187"/>
  <c r="G185" s="1"/>
  <c r="H187"/>
  <c r="H185" s="1"/>
  <c r="F187"/>
  <c r="F185" s="1"/>
  <c r="G184"/>
  <c r="G183" s="1"/>
  <c r="H184"/>
  <c r="H183" s="1"/>
  <c r="F184"/>
  <c r="F183" s="1"/>
  <c r="G182"/>
  <c r="G181" s="1"/>
  <c r="H182"/>
  <c r="H181" s="1"/>
  <c r="F182"/>
  <c r="F181" s="1"/>
  <c r="G180"/>
  <c r="H180"/>
  <c r="F180"/>
  <c r="G179"/>
  <c r="H179"/>
  <c r="F179"/>
  <c r="H368" i="1"/>
  <c r="H367" s="1"/>
  <c r="H366" s="1"/>
  <c r="I368"/>
  <c r="I367" s="1"/>
  <c r="I366" s="1"/>
  <c r="G368"/>
  <c r="G367" s="1"/>
  <c r="G366" s="1"/>
  <c r="G16" i="3"/>
  <c r="H16"/>
  <c r="F16"/>
  <c r="G15"/>
  <c r="H15"/>
  <c r="F15"/>
  <c r="G172" i="2"/>
  <c r="H172"/>
  <c r="F172"/>
  <c r="G174"/>
  <c r="H174"/>
  <c r="F174"/>
  <c r="G13" i="3"/>
  <c r="H13"/>
  <c r="F13"/>
  <c r="G170" i="2"/>
  <c r="H170"/>
  <c r="F170"/>
  <c r="G339" i="1"/>
  <c r="G338" s="1"/>
  <c r="G335"/>
  <c r="G334" s="1"/>
  <c r="H318"/>
  <c r="H317" s="1"/>
  <c r="I318"/>
  <c r="I317" s="1"/>
  <c r="G318"/>
  <c r="G317" s="1"/>
  <c r="G311"/>
  <c r="G310" s="1"/>
  <c r="G283"/>
  <c r="G278"/>
  <c r="G269"/>
  <c r="G266"/>
  <c r="G257"/>
  <c r="G256" s="1"/>
  <c r="G255" s="1"/>
  <c r="G254" s="1"/>
  <c r="H330"/>
  <c r="I330"/>
  <c r="G330"/>
  <c r="H328"/>
  <c r="I328"/>
  <c r="G328"/>
  <c r="H326"/>
  <c r="I326"/>
  <c r="G326"/>
  <c r="H362"/>
  <c r="I362"/>
  <c r="G362"/>
  <c r="H360"/>
  <c r="I360"/>
  <c r="G360"/>
  <c r="H364"/>
  <c r="I364"/>
  <c r="G364"/>
  <c r="K340"/>
  <c r="L340"/>
  <c r="J340"/>
  <c r="H335"/>
  <c r="H334" s="1"/>
  <c r="I335"/>
  <c r="I334" s="1"/>
  <c r="H339"/>
  <c r="H338" s="1"/>
  <c r="I339"/>
  <c r="I338" s="1"/>
  <c r="H322"/>
  <c r="H321" s="1"/>
  <c r="I322"/>
  <c r="I321" s="1"/>
  <c r="G322"/>
  <c r="G321" s="1"/>
  <c r="H311"/>
  <c r="H310" s="1"/>
  <c r="I311"/>
  <c r="I310" s="1"/>
  <c r="H303"/>
  <c r="H302" s="1"/>
  <c r="H301" s="1"/>
  <c r="H300" s="1"/>
  <c r="I303"/>
  <c r="I302" s="1"/>
  <c r="I301" s="1"/>
  <c r="I300" s="1"/>
  <c r="G303"/>
  <c r="G302" s="1"/>
  <c r="G301" s="1"/>
  <c r="G300" s="1"/>
  <c r="H266"/>
  <c r="I266"/>
  <c r="H278"/>
  <c r="I278"/>
  <c r="H269"/>
  <c r="I269"/>
  <c r="H271"/>
  <c r="I271"/>
  <c r="G271"/>
  <c r="H276"/>
  <c r="I276"/>
  <c r="G276"/>
  <c r="H281"/>
  <c r="I281"/>
  <c r="G281"/>
  <c r="H283"/>
  <c r="I283"/>
  <c r="H257"/>
  <c r="H256" s="1"/>
  <c r="H255" s="1"/>
  <c r="H254" s="1"/>
  <c r="I257"/>
  <c r="I256" s="1"/>
  <c r="I255" s="1"/>
  <c r="I254" s="1"/>
  <c r="I199"/>
  <c r="G173" i="3"/>
  <c r="H173"/>
  <c r="F173"/>
  <c r="G172"/>
  <c r="H172"/>
  <c r="F172"/>
  <c r="G294" i="2"/>
  <c r="H294"/>
  <c r="F294"/>
  <c r="F154" i="3"/>
  <c r="F275" i="2"/>
  <c r="H220" i="1"/>
  <c r="I220"/>
  <c r="G220"/>
  <c r="G201"/>
  <c r="G88" i="3"/>
  <c r="H88"/>
  <c r="F88"/>
  <c r="F87" s="1"/>
  <c r="G86"/>
  <c r="G85" s="1"/>
  <c r="H86"/>
  <c r="H85" s="1"/>
  <c r="F86"/>
  <c r="F85" s="1"/>
  <c r="G84"/>
  <c r="G83" s="1"/>
  <c r="H84"/>
  <c r="H83" s="1"/>
  <c r="F84"/>
  <c r="F83" s="1"/>
  <c r="G82"/>
  <c r="G81" s="1"/>
  <c r="H82"/>
  <c r="H81" s="1"/>
  <c r="F82"/>
  <c r="F81" s="1"/>
  <c r="G87"/>
  <c r="H87"/>
  <c r="G93"/>
  <c r="G92" s="1"/>
  <c r="H93"/>
  <c r="H92" s="1"/>
  <c r="F93"/>
  <c r="F92" s="1"/>
  <c r="G348" i="2"/>
  <c r="G347" s="1"/>
  <c r="H348"/>
  <c r="H347" s="1"/>
  <c r="F348"/>
  <c r="F347" s="1"/>
  <c r="G346"/>
  <c r="G345" s="1"/>
  <c r="H346"/>
  <c r="H345" s="1"/>
  <c r="F346"/>
  <c r="F345" s="1"/>
  <c r="G344"/>
  <c r="G343" s="1"/>
  <c r="H344"/>
  <c r="H343" s="1"/>
  <c r="F344"/>
  <c r="F343" s="1"/>
  <c r="G342"/>
  <c r="G341" s="1"/>
  <c r="H342"/>
  <c r="H341" s="1"/>
  <c r="F342"/>
  <c r="F341" s="1"/>
  <c r="G340"/>
  <c r="G339" s="1"/>
  <c r="H340"/>
  <c r="H339" s="1"/>
  <c r="F340"/>
  <c r="F339" s="1"/>
  <c r="G60" i="3"/>
  <c r="H60"/>
  <c r="G59"/>
  <c r="H59"/>
  <c r="F60"/>
  <c r="F59"/>
  <c r="G236" i="2"/>
  <c r="H236"/>
  <c r="F236"/>
  <c r="G235"/>
  <c r="H235"/>
  <c r="F235"/>
  <c r="G51" i="3"/>
  <c r="H51"/>
  <c r="G50"/>
  <c r="H50"/>
  <c r="F51"/>
  <c r="F50"/>
  <c r="G47"/>
  <c r="H47"/>
  <c r="G46"/>
  <c r="H46"/>
  <c r="F47"/>
  <c r="F46"/>
  <c r="G44"/>
  <c r="H44"/>
  <c r="G43"/>
  <c r="H43"/>
  <c r="F44"/>
  <c r="F43"/>
  <c r="G39"/>
  <c r="H39"/>
  <c r="G38"/>
  <c r="H38"/>
  <c r="F38"/>
  <c r="F39"/>
  <c r="G37"/>
  <c r="H37"/>
  <c r="F37"/>
  <c r="G32"/>
  <c r="H32"/>
  <c r="F32"/>
  <c r="G210" i="2"/>
  <c r="H210"/>
  <c r="F210"/>
  <c r="G209"/>
  <c r="H209"/>
  <c r="F209"/>
  <c r="G206"/>
  <c r="H206"/>
  <c r="F206"/>
  <c r="G205"/>
  <c r="H205"/>
  <c r="F205"/>
  <c r="G203"/>
  <c r="H203"/>
  <c r="F203"/>
  <c r="G202"/>
  <c r="H202"/>
  <c r="F202"/>
  <c r="G198"/>
  <c r="H198"/>
  <c r="G197"/>
  <c r="H197"/>
  <c r="F197"/>
  <c r="F198"/>
  <c r="G196"/>
  <c r="H196"/>
  <c r="F196"/>
  <c r="G191"/>
  <c r="H191"/>
  <c r="F191"/>
  <c r="G14" i="3"/>
  <c r="H14"/>
  <c r="F14"/>
  <c r="G17"/>
  <c r="H17"/>
  <c r="F17"/>
  <c r="G173" i="2"/>
  <c r="H173"/>
  <c r="F173"/>
  <c r="G171"/>
  <c r="H171"/>
  <c r="F171"/>
  <c r="G90" i="3"/>
  <c r="H90"/>
  <c r="F90"/>
  <c r="G91"/>
  <c r="H91"/>
  <c r="F91"/>
  <c r="G50" i="2"/>
  <c r="H50"/>
  <c r="F50"/>
  <c r="G49"/>
  <c r="H49"/>
  <c r="F49"/>
  <c r="H347" i="1"/>
  <c r="I347"/>
  <c r="H349"/>
  <c r="I349"/>
  <c r="H351"/>
  <c r="I351"/>
  <c r="H353"/>
  <c r="I353"/>
  <c r="H355"/>
  <c r="I355"/>
  <c r="G355"/>
  <c r="G353"/>
  <c r="G351"/>
  <c r="G349"/>
  <c r="G347"/>
  <c r="H289"/>
  <c r="I289"/>
  <c r="G289"/>
  <c r="H292"/>
  <c r="I292"/>
  <c r="G292"/>
  <c r="H250"/>
  <c r="H249" s="1"/>
  <c r="H248" s="1"/>
  <c r="H247" s="1"/>
  <c r="H246" s="1"/>
  <c r="I250"/>
  <c r="I249" s="1"/>
  <c r="I248" s="1"/>
  <c r="I247" s="1"/>
  <c r="I246" s="1"/>
  <c r="G250"/>
  <c r="G249" s="1"/>
  <c r="G248" s="1"/>
  <c r="G247" s="1"/>
  <c r="G246" s="1"/>
  <c r="G97" i="3"/>
  <c r="G96" s="1"/>
  <c r="H97"/>
  <c r="H96" s="1"/>
  <c r="F97"/>
  <c r="F96" s="1"/>
  <c r="G327" i="2"/>
  <c r="G326" s="1"/>
  <c r="G325" s="1"/>
  <c r="G324" s="1"/>
  <c r="H327"/>
  <c r="H326" s="1"/>
  <c r="H325" s="1"/>
  <c r="H324" s="1"/>
  <c r="F327"/>
  <c r="F326" s="1"/>
  <c r="F325" s="1"/>
  <c r="F324" s="1"/>
  <c r="G99" i="3"/>
  <c r="G98" s="1"/>
  <c r="H99"/>
  <c r="H98" s="1"/>
  <c r="F99"/>
  <c r="F98" s="1"/>
  <c r="G155" i="2"/>
  <c r="G154" s="1"/>
  <c r="G153" s="1"/>
  <c r="G152" s="1"/>
  <c r="G151" s="1"/>
  <c r="H155"/>
  <c r="H154" s="1"/>
  <c r="H153" s="1"/>
  <c r="H152" s="1"/>
  <c r="H151" s="1"/>
  <c r="F155"/>
  <c r="F154" s="1"/>
  <c r="F153" s="1"/>
  <c r="F152" s="1"/>
  <c r="F151" s="1"/>
  <c r="G103" i="3"/>
  <c r="H103"/>
  <c r="F103"/>
  <c r="G104"/>
  <c r="H104"/>
  <c r="F104"/>
  <c r="G145" i="2"/>
  <c r="H145"/>
  <c r="F145"/>
  <c r="G146"/>
  <c r="H146"/>
  <c r="F146"/>
  <c r="G117" i="3"/>
  <c r="G116" s="1"/>
  <c r="H117"/>
  <c r="H116" s="1"/>
  <c r="F117"/>
  <c r="F116" s="1"/>
  <c r="G124" i="2"/>
  <c r="G123" s="1"/>
  <c r="G122" s="1"/>
  <c r="G118" s="1"/>
  <c r="H124"/>
  <c r="H123" s="1"/>
  <c r="H122" s="1"/>
  <c r="H118" s="1"/>
  <c r="F124"/>
  <c r="F123" s="1"/>
  <c r="F122" s="1"/>
  <c r="F118" s="1"/>
  <c r="G111" i="3"/>
  <c r="G110" s="1"/>
  <c r="H111"/>
  <c r="H110" s="1"/>
  <c r="F111"/>
  <c r="F110" s="1"/>
  <c r="G108"/>
  <c r="H108"/>
  <c r="G107"/>
  <c r="H107"/>
  <c r="F107"/>
  <c r="F108"/>
  <c r="G109"/>
  <c r="H109"/>
  <c r="F109"/>
  <c r="G116" i="2"/>
  <c r="H116"/>
  <c r="G115"/>
  <c r="H115"/>
  <c r="G114"/>
  <c r="H114"/>
  <c r="F114"/>
  <c r="F115"/>
  <c r="F116"/>
  <c r="G109"/>
  <c r="G108" s="1"/>
  <c r="G107" s="1"/>
  <c r="G106" s="1"/>
  <c r="G105" s="1"/>
  <c r="H109"/>
  <c r="H108" s="1"/>
  <c r="H107" s="1"/>
  <c r="H106" s="1"/>
  <c r="H105" s="1"/>
  <c r="F109"/>
  <c r="F108" s="1"/>
  <c r="F107" s="1"/>
  <c r="F106" s="1"/>
  <c r="F105" s="1"/>
  <c r="H97" i="1"/>
  <c r="H96" s="1"/>
  <c r="H95" s="1"/>
  <c r="H94" s="1"/>
  <c r="G97"/>
  <c r="G96" s="1"/>
  <c r="G95" s="1"/>
  <c r="G94" s="1"/>
  <c r="H83"/>
  <c r="G107"/>
  <c r="G106" s="1"/>
  <c r="G102" s="1"/>
  <c r="G92"/>
  <c r="G91" s="1"/>
  <c r="G90" s="1"/>
  <c r="G89" s="1"/>
  <c r="I97"/>
  <c r="I96" s="1"/>
  <c r="I95" s="1"/>
  <c r="I94" s="1"/>
  <c r="H127"/>
  <c r="H126" s="1"/>
  <c r="H125" s="1"/>
  <c r="I127"/>
  <c r="I126" s="1"/>
  <c r="I125" s="1"/>
  <c r="G127"/>
  <c r="G126" s="1"/>
  <c r="G125" s="1"/>
  <c r="H137"/>
  <c r="H136" s="1"/>
  <c r="H135" s="1"/>
  <c r="H134" s="1"/>
  <c r="I137"/>
  <c r="I136" s="1"/>
  <c r="I135" s="1"/>
  <c r="I134" s="1"/>
  <c r="G137"/>
  <c r="G136" s="1"/>
  <c r="G135" s="1"/>
  <c r="G134" s="1"/>
  <c r="H163"/>
  <c r="H162" s="1"/>
  <c r="H161" s="1"/>
  <c r="I163"/>
  <c r="I162" s="1"/>
  <c r="I161" s="1"/>
  <c r="G163"/>
  <c r="G162" s="1"/>
  <c r="G161" s="1"/>
  <c r="G153" i="3"/>
  <c r="H153"/>
  <c r="F153"/>
  <c r="G274" i="2"/>
  <c r="H274"/>
  <c r="F274"/>
  <c r="H152" i="1"/>
  <c r="H151" s="1"/>
  <c r="H150" s="1"/>
  <c r="H149" s="1"/>
  <c r="H148" s="1"/>
  <c r="I152"/>
  <c r="I151" s="1"/>
  <c r="I150" s="1"/>
  <c r="I149" s="1"/>
  <c r="I148" s="1"/>
  <c r="G152"/>
  <c r="G151" s="1"/>
  <c r="G150" s="1"/>
  <c r="G149" s="1"/>
  <c r="G148" s="1"/>
  <c r="G217" i="3"/>
  <c r="G216" s="1"/>
  <c r="H217"/>
  <c r="H216" s="1"/>
  <c r="F217"/>
  <c r="F216" s="1"/>
  <c r="G150" i="2"/>
  <c r="G149" s="1"/>
  <c r="G148" s="1"/>
  <c r="G147" s="1"/>
  <c r="H150"/>
  <c r="H149" s="1"/>
  <c r="H148" s="1"/>
  <c r="H147" s="1"/>
  <c r="F150"/>
  <c r="F149" s="1"/>
  <c r="F148" s="1"/>
  <c r="F147" s="1"/>
  <c r="H132" i="1"/>
  <c r="H131" s="1"/>
  <c r="H130" s="1"/>
  <c r="H124" s="1"/>
  <c r="I132"/>
  <c r="I131" s="1"/>
  <c r="I130" s="1"/>
  <c r="G132"/>
  <c r="G131" s="1"/>
  <c r="G130" s="1"/>
  <c r="G281" i="3"/>
  <c r="G280" s="1"/>
  <c r="H281"/>
  <c r="H280" s="1"/>
  <c r="F281"/>
  <c r="F280" s="1"/>
  <c r="G283"/>
  <c r="H283"/>
  <c r="F283"/>
  <c r="G284"/>
  <c r="H284"/>
  <c r="F284"/>
  <c r="G254"/>
  <c r="H254"/>
  <c r="F254"/>
  <c r="F39" i="2"/>
  <c r="F38" s="1"/>
  <c r="F37" s="1"/>
  <c r="G39"/>
  <c r="G38" s="1"/>
  <c r="G37" s="1"/>
  <c r="H39"/>
  <c r="H38" s="1"/>
  <c r="H37" s="1"/>
  <c r="G22"/>
  <c r="H22"/>
  <c r="F22"/>
  <c r="G23"/>
  <c r="H23"/>
  <c r="F23"/>
  <c r="G215" i="3"/>
  <c r="G214" s="1"/>
  <c r="H215"/>
  <c r="H214" s="1"/>
  <c r="F215"/>
  <c r="F214" s="1"/>
  <c r="G331" i="2"/>
  <c r="G330" s="1"/>
  <c r="G329" s="1"/>
  <c r="G328" s="1"/>
  <c r="H331"/>
  <c r="H330" s="1"/>
  <c r="H329" s="1"/>
  <c r="H328" s="1"/>
  <c r="F331"/>
  <c r="F330" s="1"/>
  <c r="F329" s="1"/>
  <c r="F328" s="1"/>
  <c r="G204" i="3"/>
  <c r="H204"/>
  <c r="F204"/>
  <c r="G205"/>
  <c r="H205"/>
  <c r="F205"/>
  <c r="G129" i="2"/>
  <c r="H129"/>
  <c r="F129"/>
  <c r="G128"/>
  <c r="H128"/>
  <c r="F128"/>
  <c r="G212" i="3"/>
  <c r="G211" s="1"/>
  <c r="H212"/>
  <c r="H211" s="1"/>
  <c r="F212"/>
  <c r="F211" s="1"/>
  <c r="G104" i="2"/>
  <c r="G103" s="1"/>
  <c r="H104"/>
  <c r="H103" s="1"/>
  <c r="F104"/>
  <c r="F103" s="1"/>
  <c r="G220" i="3"/>
  <c r="H220"/>
  <c r="F220"/>
  <c r="G221"/>
  <c r="H221"/>
  <c r="F221"/>
  <c r="G54" i="2"/>
  <c r="H54"/>
  <c r="F54"/>
  <c r="G55"/>
  <c r="H55"/>
  <c r="F55"/>
  <c r="H38" i="1"/>
  <c r="H37" s="1"/>
  <c r="H36" s="1"/>
  <c r="I38"/>
  <c r="I37" s="1"/>
  <c r="I36" s="1"/>
  <c r="G38"/>
  <c r="G37" s="1"/>
  <c r="G36" s="1"/>
  <c r="H167"/>
  <c r="H166" s="1"/>
  <c r="H165" s="1"/>
  <c r="I167"/>
  <c r="I166" s="1"/>
  <c r="I165" s="1"/>
  <c r="G167"/>
  <c r="G166" s="1"/>
  <c r="G165" s="1"/>
  <c r="H87"/>
  <c r="I87"/>
  <c r="G87"/>
  <c r="H111"/>
  <c r="H110" s="1"/>
  <c r="H109" s="1"/>
  <c r="I111"/>
  <c r="I110" s="1"/>
  <c r="I109" s="1"/>
  <c r="G111"/>
  <c r="G110" s="1"/>
  <c r="G109" s="1"/>
  <c r="H32"/>
  <c r="I32"/>
  <c r="G33"/>
  <c r="G32" s="1"/>
  <c r="G54"/>
  <c r="G273" i="3"/>
  <c r="G272" s="1"/>
  <c r="H273"/>
  <c r="H272" s="1"/>
  <c r="F273"/>
  <c r="F272" s="1"/>
  <c r="G271"/>
  <c r="H271"/>
  <c r="F271"/>
  <c r="G255"/>
  <c r="H255"/>
  <c r="F255"/>
  <c r="G133" i="2"/>
  <c r="G132" s="1"/>
  <c r="G131" s="1"/>
  <c r="H133"/>
  <c r="H132" s="1"/>
  <c r="H131" s="1"/>
  <c r="F133"/>
  <c r="F132" s="1"/>
  <c r="F131" s="1"/>
  <c r="G137"/>
  <c r="G135" s="1"/>
  <c r="H137"/>
  <c r="H135" s="1"/>
  <c r="F137"/>
  <c r="F135" s="1"/>
  <c r="G139"/>
  <c r="G138" s="1"/>
  <c r="H139"/>
  <c r="H138" s="1"/>
  <c r="F139"/>
  <c r="F138" s="1"/>
  <c r="G161"/>
  <c r="G160" s="1"/>
  <c r="H161"/>
  <c r="H160" s="1"/>
  <c r="F161"/>
  <c r="F160" s="1"/>
  <c r="G163"/>
  <c r="H163"/>
  <c r="F163"/>
  <c r="G164"/>
  <c r="H164"/>
  <c r="F164"/>
  <c r="G322"/>
  <c r="G321" s="1"/>
  <c r="G320" s="1"/>
  <c r="G319" s="1"/>
  <c r="G318" s="1"/>
  <c r="H322"/>
  <c r="H321" s="1"/>
  <c r="H320" s="1"/>
  <c r="H319" s="1"/>
  <c r="H318" s="1"/>
  <c r="F322"/>
  <c r="F321" s="1"/>
  <c r="F320" s="1"/>
  <c r="G335"/>
  <c r="G334" s="1"/>
  <c r="G333" s="1"/>
  <c r="G332" s="1"/>
  <c r="H335"/>
  <c r="H334" s="1"/>
  <c r="H333" s="1"/>
  <c r="H332" s="1"/>
  <c r="F335"/>
  <c r="F334" s="1"/>
  <c r="F333" s="1"/>
  <c r="F332" s="1"/>
  <c r="G278" i="3"/>
  <c r="G277" s="1"/>
  <c r="H278"/>
  <c r="H277" s="1"/>
  <c r="F278"/>
  <c r="F277" s="1"/>
  <c r="G276"/>
  <c r="G275" s="1"/>
  <c r="H276"/>
  <c r="H275" s="1"/>
  <c r="F276"/>
  <c r="F275" s="1"/>
  <c r="F78" i="2"/>
  <c r="F270" i="3"/>
  <c r="G84" i="2"/>
  <c r="G83" s="1"/>
  <c r="G82" s="1"/>
  <c r="G81" s="1"/>
  <c r="G80" s="1"/>
  <c r="G79" s="1"/>
  <c r="H84"/>
  <c r="H83" s="1"/>
  <c r="H82" s="1"/>
  <c r="H81" s="1"/>
  <c r="H80" s="1"/>
  <c r="H79" s="1"/>
  <c r="F84"/>
  <c r="F83" s="1"/>
  <c r="F82" s="1"/>
  <c r="F81" s="1"/>
  <c r="F80" s="1"/>
  <c r="F79" s="1"/>
  <c r="G263" i="3"/>
  <c r="G262" s="1"/>
  <c r="H263"/>
  <c r="H262" s="1"/>
  <c r="F263"/>
  <c r="F262" s="1"/>
  <c r="G75" i="2"/>
  <c r="H75"/>
  <c r="F75"/>
  <c r="F266" i="3"/>
  <c r="G29" i="2"/>
  <c r="H29"/>
  <c r="G28"/>
  <c r="H28"/>
  <c r="F28"/>
  <c r="F29"/>
  <c r="G30"/>
  <c r="H30"/>
  <c r="F30"/>
  <c r="G252" i="3"/>
  <c r="H252"/>
  <c r="G251"/>
  <c r="H251"/>
  <c r="F251"/>
  <c r="F252"/>
  <c r="G253"/>
  <c r="H253"/>
  <c r="F253"/>
  <c r="H28" i="1"/>
  <c r="H27" s="1"/>
  <c r="H26" s="1"/>
  <c r="H25" s="1"/>
  <c r="I28"/>
  <c r="I27" s="1"/>
  <c r="I26" s="1"/>
  <c r="I25" s="1"/>
  <c r="G28"/>
  <c r="G27" s="1"/>
  <c r="G26" s="1"/>
  <c r="G25" s="1"/>
  <c r="G17" i="2"/>
  <c r="G16" s="1"/>
  <c r="G15" s="1"/>
  <c r="G14" s="1"/>
  <c r="G13" s="1"/>
  <c r="H17"/>
  <c r="H16" s="1"/>
  <c r="H15" s="1"/>
  <c r="H14" s="1"/>
  <c r="H13" s="1"/>
  <c r="F17"/>
  <c r="F16" s="1"/>
  <c r="F15" s="1"/>
  <c r="F14" s="1"/>
  <c r="F13" s="1"/>
  <c r="G250" i="3"/>
  <c r="H250"/>
  <c r="F250"/>
  <c r="G69" i="2"/>
  <c r="H69"/>
  <c r="F69"/>
  <c r="G68"/>
  <c r="H68"/>
  <c r="F68"/>
  <c r="G66"/>
  <c r="H66"/>
  <c r="G65"/>
  <c r="H65"/>
  <c r="F66"/>
  <c r="F65"/>
  <c r="G62"/>
  <c r="H62"/>
  <c r="F62"/>
  <c r="G63"/>
  <c r="H63"/>
  <c r="F63"/>
  <c r="G241" i="3"/>
  <c r="H241"/>
  <c r="G242"/>
  <c r="H242"/>
  <c r="F241"/>
  <c r="F242"/>
  <c r="G238"/>
  <c r="H238"/>
  <c r="F238"/>
  <c r="G239"/>
  <c r="H239"/>
  <c r="F239"/>
  <c r="G235"/>
  <c r="H235"/>
  <c r="F235"/>
  <c r="G236"/>
  <c r="H236"/>
  <c r="F236"/>
  <c r="I49" i="1"/>
  <c r="H49"/>
  <c r="G49"/>
  <c r="I46"/>
  <c r="H46"/>
  <c r="G46"/>
  <c r="H43"/>
  <c r="I43"/>
  <c r="G43"/>
  <c r="G53"/>
  <c r="G58"/>
  <c r="H171"/>
  <c r="H170" s="1"/>
  <c r="H169" s="1"/>
  <c r="I171"/>
  <c r="I170" s="1"/>
  <c r="I169" s="1"/>
  <c r="G171"/>
  <c r="G170" s="1"/>
  <c r="G169" s="1"/>
  <c r="H158"/>
  <c r="H157" s="1"/>
  <c r="H156" s="1"/>
  <c r="H155" s="1"/>
  <c r="I158"/>
  <c r="I157" s="1"/>
  <c r="I156" s="1"/>
  <c r="I155" s="1"/>
  <c r="G158"/>
  <c r="G157" s="1"/>
  <c r="G156" s="1"/>
  <c r="G155" s="1"/>
  <c r="H145"/>
  <c r="I145"/>
  <c r="G145"/>
  <c r="H143"/>
  <c r="I143"/>
  <c r="G143"/>
  <c r="H58"/>
  <c r="I58"/>
  <c r="H119"/>
  <c r="I119"/>
  <c r="G119"/>
  <c r="H121"/>
  <c r="I121"/>
  <c r="G121"/>
  <c r="H65"/>
  <c r="H64" s="1"/>
  <c r="H63" s="1"/>
  <c r="I65"/>
  <c r="I64" s="1"/>
  <c r="I63" s="1"/>
  <c r="H67"/>
  <c r="I67"/>
  <c r="G67"/>
  <c r="G66" s="1"/>
  <c r="G65" s="1"/>
  <c r="G64" s="1"/>
  <c r="G63" s="1"/>
  <c r="H116"/>
  <c r="H115" s="1"/>
  <c r="I116"/>
  <c r="I115" s="1"/>
  <c r="G116"/>
  <c r="G115" s="1"/>
  <c r="H17"/>
  <c r="H16" s="1"/>
  <c r="H15" s="1"/>
  <c r="H14" s="1"/>
  <c r="I17"/>
  <c r="I16" s="1"/>
  <c r="I15" s="1"/>
  <c r="I14" s="1"/>
  <c r="G17"/>
  <c r="G16" s="1"/>
  <c r="G15" s="1"/>
  <c r="G14" s="1"/>
  <c r="G91" i="2"/>
  <c r="H91"/>
  <c r="F91"/>
  <c r="G90"/>
  <c r="H90"/>
  <c r="F90"/>
  <c r="G132" i="3"/>
  <c r="H132"/>
  <c r="G131"/>
  <c r="H131"/>
  <c r="F131"/>
  <c r="F132"/>
  <c r="H72" i="1"/>
  <c r="I72"/>
  <c r="H76"/>
  <c r="I76"/>
  <c r="G76"/>
  <c r="G101" i="2"/>
  <c r="H101"/>
  <c r="G100"/>
  <c r="H100"/>
  <c r="F100"/>
  <c r="F101"/>
  <c r="G102"/>
  <c r="H102"/>
  <c r="F102"/>
  <c r="G209" i="3"/>
  <c r="H209"/>
  <c r="G208"/>
  <c r="H208"/>
  <c r="F208"/>
  <c r="F209"/>
  <c r="G210"/>
  <c r="H210"/>
  <c r="F210"/>
  <c r="I83" i="1"/>
  <c r="G83"/>
  <c r="G48" i="3" l="1"/>
  <c r="H48"/>
  <c r="G124" i="1"/>
  <c r="G123" s="1"/>
  <c r="F48" i="3"/>
  <c r="F207" i="2"/>
  <c r="H207"/>
  <c r="G207"/>
  <c r="G350"/>
  <c r="G349" s="1"/>
  <c r="F350"/>
  <c r="F349" s="1"/>
  <c r="H350"/>
  <c r="H349" s="1"/>
  <c r="H306" i="1"/>
  <c r="I306"/>
  <c r="G306"/>
  <c r="F88" i="2"/>
  <c r="G129" i="3"/>
  <c r="H88" i="2"/>
  <c r="G88"/>
  <c r="F256"/>
  <c r="F255" s="1"/>
  <c r="H129" i="3"/>
  <c r="F129"/>
  <c r="F190" i="2"/>
  <c r="H31" i="3"/>
  <c r="G256" i="2"/>
  <c r="G255" s="1"/>
  <c r="H256"/>
  <c r="H255" s="1"/>
  <c r="G31" i="3"/>
  <c r="F65"/>
  <c r="F64" s="1"/>
  <c r="G190" i="2"/>
  <c r="G241"/>
  <c r="G240" s="1"/>
  <c r="H190"/>
  <c r="F234"/>
  <c r="F233" s="1"/>
  <c r="H234"/>
  <c r="H233" s="1"/>
  <c r="F58" i="3"/>
  <c r="F57" s="1"/>
  <c r="H65"/>
  <c r="H64" s="1"/>
  <c r="G65"/>
  <c r="G64" s="1"/>
  <c r="G234" i="2"/>
  <c r="G233" s="1"/>
  <c r="F241"/>
  <c r="F240" s="1"/>
  <c r="G58" i="3"/>
  <c r="G57" s="1"/>
  <c r="H58"/>
  <c r="H57" s="1"/>
  <c r="H241" i="2"/>
  <c r="H240" s="1"/>
  <c r="F31" i="3"/>
  <c r="F195" i="2"/>
  <c r="G36" i="3"/>
  <c r="G178" i="2"/>
  <c r="H195"/>
  <c r="F36" i="3"/>
  <c r="G195" i="2"/>
  <c r="H36" i="3"/>
  <c r="H19"/>
  <c r="F19"/>
  <c r="G19"/>
  <c r="F178" i="2"/>
  <c r="H178"/>
  <c r="G169"/>
  <c r="G168" s="1"/>
  <c r="G167" s="1"/>
  <c r="G166" s="1"/>
  <c r="F12" i="3"/>
  <c r="F11" s="1"/>
  <c r="H12"/>
  <c r="H11" s="1"/>
  <c r="F169" i="2"/>
  <c r="F168" s="1"/>
  <c r="F167" s="1"/>
  <c r="F166" s="1"/>
  <c r="G12" i="3"/>
  <c r="G11" s="1"/>
  <c r="H169" i="2"/>
  <c r="H168" s="1"/>
  <c r="H167" s="1"/>
  <c r="H166" s="1"/>
  <c r="G346" i="1"/>
  <c r="G345" s="1"/>
  <c r="G344" s="1"/>
  <c r="G343" s="1"/>
  <c r="G265"/>
  <c r="G264" s="1"/>
  <c r="G263" s="1"/>
  <c r="I325"/>
  <c r="I324" s="1"/>
  <c r="G325"/>
  <c r="G324" s="1"/>
  <c r="H325"/>
  <c r="H324" s="1"/>
  <c r="H333"/>
  <c r="H332" s="1"/>
  <c r="G333"/>
  <c r="G332" s="1"/>
  <c r="I359"/>
  <c r="H359"/>
  <c r="G359"/>
  <c r="I333"/>
  <c r="I332" s="1"/>
  <c r="I265"/>
  <c r="I264" s="1"/>
  <c r="I263" s="1"/>
  <c r="H265"/>
  <c r="H264" s="1"/>
  <c r="H263" s="1"/>
  <c r="H171" i="3"/>
  <c r="G171"/>
  <c r="F171"/>
  <c r="I160" i="1"/>
  <c r="I154" s="1"/>
  <c r="I346"/>
  <c r="I345" s="1"/>
  <c r="I344" s="1"/>
  <c r="I343" s="1"/>
  <c r="F45" i="3"/>
  <c r="G45"/>
  <c r="G89"/>
  <c r="G80" s="1"/>
  <c r="H338" i="2"/>
  <c r="H337" s="1"/>
  <c r="H336" s="1"/>
  <c r="G338"/>
  <c r="G337" s="1"/>
  <c r="G336" s="1"/>
  <c r="F338"/>
  <c r="F337" s="1"/>
  <c r="F336" s="1"/>
  <c r="H201"/>
  <c r="H204"/>
  <c r="H48"/>
  <c r="H47" s="1"/>
  <c r="H46" s="1"/>
  <c r="H45" i="3"/>
  <c r="G42"/>
  <c r="H42"/>
  <c r="F42"/>
  <c r="G204" i="2"/>
  <c r="F204"/>
  <c r="G201"/>
  <c r="F201"/>
  <c r="H89" i="3"/>
  <c r="H80" s="1"/>
  <c r="F89"/>
  <c r="F80" s="1"/>
  <c r="G48" i="2"/>
  <c r="G47" s="1"/>
  <c r="G46" s="1"/>
  <c r="F48"/>
  <c r="F47" s="1"/>
  <c r="F46" s="1"/>
  <c r="H346" i="1"/>
  <c r="H345" s="1"/>
  <c r="H344" s="1"/>
  <c r="H343" s="1"/>
  <c r="H323" i="2"/>
  <c r="G95" i="3"/>
  <c r="F95"/>
  <c r="G323" i="2"/>
  <c r="H95" i="3"/>
  <c r="G112"/>
  <c r="H112"/>
  <c r="F323" i="2"/>
  <c r="F112" i="3"/>
  <c r="G102"/>
  <c r="G101" s="1"/>
  <c r="G144" i="2"/>
  <c r="G143" s="1"/>
  <c r="G142" s="1"/>
  <c r="G141" s="1"/>
  <c r="G140" s="1"/>
  <c r="H102" i="3"/>
  <c r="H101" s="1"/>
  <c r="F102"/>
  <c r="F101" s="1"/>
  <c r="H144" i="2"/>
  <c r="H143" s="1"/>
  <c r="H142" s="1"/>
  <c r="H141" s="1"/>
  <c r="H140" s="1"/>
  <c r="F144"/>
  <c r="F143" s="1"/>
  <c r="F142" s="1"/>
  <c r="F141" s="1"/>
  <c r="F140" s="1"/>
  <c r="G106" i="3"/>
  <c r="G105" s="1"/>
  <c r="H106"/>
  <c r="H105" s="1"/>
  <c r="F106"/>
  <c r="F105" s="1"/>
  <c r="G113" i="2"/>
  <c r="G112" s="1"/>
  <c r="G111" s="1"/>
  <c r="G110" s="1"/>
  <c r="F113"/>
  <c r="F112" s="1"/>
  <c r="F111" s="1"/>
  <c r="F110" s="1"/>
  <c r="H113"/>
  <c r="H112" s="1"/>
  <c r="H111" s="1"/>
  <c r="H110" s="1"/>
  <c r="H123" i="1"/>
  <c r="H213" i="3"/>
  <c r="I124" i="1"/>
  <c r="I123" s="1"/>
  <c r="G160"/>
  <c r="G154" s="1"/>
  <c r="H160"/>
  <c r="H154" s="1"/>
  <c r="F213" i="3"/>
  <c r="G213"/>
  <c r="H282"/>
  <c r="H279" s="1"/>
  <c r="F274"/>
  <c r="G282"/>
  <c r="G279" s="1"/>
  <c r="F282"/>
  <c r="F279" s="1"/>
  <c r="H274"/>
  <c r="G274"/>
  <c r="H249"/>
  <c r="H142" i="1"/>
  <c r="H141" s="1"/>
  <c r="H140" s="1"/>
  <c r="H139" s="1"/>
  <c r="F249" i="3"/>
  <c r="H71" i="1"/>
  <c r="H70" s="1"/>
  <c r="H69" s="1"/>
  <c r="G42"/>
  <c r="G41" s="1"/>
  <c r="I142"/>
  <c r="I141" s="1"/>
  <c r="I140" s="1"/>
  <c r="I139" s="1"/>
  <c r="G203" i="3"/>
  <c r="G202" s="1"/>
  <c r="G249"/>
  <c r="H42" i="1"/>
  <c r="H41" s="1"/>
  <c r="I42"/>
  <c r="I41" s="1"/>
  <c r="G82"/>
  <c r="G81" s="1"/>
  <c r="G80" s="1"/>
  <c r="H82"/>
  <c r="H81" s="1"/>
  <c r="H80" s="1"/>
  <c r="I82"/>
  <c r="I81" s="1"/>
  <c r="I80" s="1"/>
  <c r="F21" i="2"/>
  <c r="F20" s="1"/>
  <c r="F19" s="1"/>
  <c r="F18" s="1"/>
  <c r="H21"/>
  <c r="H20" s="1"/>
  <c r="H19" s="1"/>
  <c r="H18" s="1"/>
  <c r="G21"/>
  <c r="G20" s="1"/>
  <c r="G19" s="1"/>
  <c r="G18" s="1"/>
  <c r="H203" i="3"/>
  <c r="H202" s="1"/>
  <c r="G219"/>
  <c r="G218" s="1"/>
  <c r="F203"/>
  <c r="F202" s="1"/>
  <c r="H127" i="2"/>
  <c r="H126" s="1"/>
  <c r="H125" s="1"/>
  <c r="F127"/>
  <c r="F126" s="1"/>
  <c r="F125" s="1"/>
  <c r="G127"/>
  <c r="G126" s="1"/>
  <c r="G125" s="1"/>
  <c r="F219" i="3"/>
  <c r="F218" s="1"/>
  <c r="H219"/>
  <c r="H218" s="1"/>
  <c r="F53" i="2"/>
  <c r="F52" s="1"/>
  <c r="F51" s="1"/>
  <c r="H53"/>
  <c r="H52" s="1"/>
  <c r="H51" s="1"/>
  <c r="G53"/>
  <c r="G52" s="1"/>
  <c r="G51" s="1"/>
  <c r="G134"/>
  <c r="G130" s="1"/>
  <c r="H134"/>
  <c r="H130" s="1"/>
  <c r="F134"/>
  <c r="F130" s="1"/>
  <c r="H162"/>
  <c r="H159" s="1"/>
  <c r="H158" s="1"/>
  <c r="H157" s="1"/>
  <c r="H156" s="1"/>
  <c r="G162"/>
  <c r="G159" s="1"/>
  <c r="G158" s="1"/>
  <c r="G157" s="1"/>
  <c r="G156" s="1"/>
  <c r="F162"/>
  <c r="F159" s="1"/>
  <c r="F158" s="1"/>
  <c r="F157" s="1"/>
  <c r="F156" s="1"/>
  <c r="H27"/>
  <c r="H26" s="1"/>
  <c r="H25" s="1"/>
  <c r="H24" s="1"/>
  <c r="F27"/>
  <c r="F26" s="1"/>
  <c r="F25" s="1"/>
  <c r="F24" s="1"/>
  <c r="H67"/>
  <c r="G27"/>
  <c r="G26" s="1"/>
  <c r="G25" s="1"/>
  <c r="G24" s="1"/>
  <c r="G240" i="3"/>
  <c r="G64" i="2"/>
  <c r="H61"/>
  <c r="G234" i="3"/>
  <c r="F237"/>
  <c r="F240"/>
  <c r="H240"/>
  <c r="H237"/>
  <c r="H234"/>
  <c r="F234"/>
  <c r="G237"/>
  <c r="G67" i="2"/>
  <c r="F67"/>
  <c r="H64"/>
  <c r="F64"/>
  <c r="G61"/>
  <c r="F61"/>
  <c r="G142" i="1"/>
  <c r="G141" s="1"/>
  <c r="G140" s="1"/>
  <c r="G139" s="1"/>
  <c r="G71"/>
  <c r="I118"/>
  <c r="I114" s="1"/>
  <c r="I101" s="1"/>
  <c r="G118"/>
  <c r="G114" s="1"/>
  <c r="G101" s="1"/>
  <c r="H118"/>
  <c r="H114" s="1"/>
  <c r="H101" s="1"/>
  <c r="I71"/>
  <c r="I70" s="1"/>
  <c r="I69" s="1"/>
  <c r="F207" i="3"/>
  <c r="F206" s="1"/>
  <c r="G99" i="2"/>
  <c r="G98" s="1"/>
  <c r="F99"/>
  <c r="F98" s="1"/>
  <c r="H207" i="3"/>
  <c r="H206" s="1"/>
  <c r="G207"/>
  <c r="H99" i="2"/>
  <c r="H98" s="1"/>
  <c r="G76"/>
  <c r="H76"/>
  <c r="F76"/>
  <c r="G77"/>
  <c r="H77"/>
  <c r="F77"/>
  <c r="G267" i="3"/>
  <c r="H267"/>
  <c r="F267"/>
  <c r="G268"/>
  <c r="H268"/>
  <c r="F268"/>
  <c r="G71" i="2"/>
  <c r="H71"/>
  <c r="G72"/>
  <c r="H72"/>
  <c r="F71"/>
  <c r="F72"/>
  <c r="G260" i="3"/>
  <c r="H260"/>
  <c r="G261"/>
  <c r="H261"/>
  <c r="F260"/>
  <c r="F261"/>
  <c r="G93" i="2"/>
  <c r="H93"/>
  <c r="F93"/>
  <c r="G94"/>
  <c r="H94"/>
  <c r="F94"/>
  <c r="G134" i="3"/>
  <c r="H134"/>
  <c r="F134"/>
  <c r="G135"/>
  <c r="H135"/>
  <c r="F135"/>
  <c r="H57" i="1"/>
  <c r="I57"/>
  <c r="G57"/>
  <c r="G52" s="1"/>
  <c r="H54"/>
  <c r="H53" s="1"/>
  <c r="I54"/>
  <c r="I53" s="1"/>
  <c r="G257" i="3"/>
  <c r="H257"/>
  <c r="F257"/>
  <c r="G258"/>
  <c r="H258"/>
  <c r="F258"/>
  <c r="H22" i="1"/>
  <c r="H21" s="1"/>
  <c r="H20" s="1"/>
  <c r="H19" s="1"/>
  <c r="I22"/>
  <c r="I21" s="1"/>
  <c r="I20" s="1"/>
  <c r="I19" s="1"/>
  <c r="G22"/>
  <c r="G21" s="1"/>
  <c r="G20" s="1"/>
  <c r="G19" s="1"/>
  <c r="F229" i="2" l="1"/>
  <c r="G229"/>
  <c r="H229"/>
  <c r="F177"/>
  <c r="F176" s="1"/>
  <c r="F175" s="1"/>
  <c r="F265" i="3"/>
  <c r="F264" s="1"/>
  <c r="G265"/>
  <c r="G264" s="1"/>
  <c r="H265"/>
  <c r="H264" s="1"/>
  <c r="I305" i="1"/>
  <c r="I253" s="1"/>
  <c r="G177" i="2"/>
  <c r="G176" s="1"/>
  <c r="G175" s="1"/>
  <c r="H177"/>
  <c r="H176" s="1"/>
  <c r="H175" s="1"/>
  <c r="F18" i="3"/>
  <c r="F10" s="1"/>
  <c r="H18"/>
  <c r="H10" s="1"/>
  <c r="G18"/>
  <c r="G10" s="1"/>
  <c r="G358" i="1"/>
  <c r="G357" s="1"/>
  <c r="H358"/>
  <c r="H357" s="1"/>
  <c r="I358"/>
  <c r="I357" s="1"/>
  <c r="G305"/>
  <c r="G253" s="1"/>
  <c r="H305"/>
  <c r="H253" s="1"/>
  <c r="H317" i="2"/>
  <c r="G317"/>
  <c r="F117"/>
  <c r="G94" i="3"/>
  <c r="H94"/>
  <c r="F94"/>
  <c r="G117" i="2"/>
  <c r="H117"/>
  <c r="G79" i="1"/>
  <c r="G70"/>
  <c r="G69" s="1"/>
  <c r="H79"/>
  <c r="I79"/>
  <c r="G35"/>
  <c r="G13" s="1"/>
  <c r="H201" i="3"/>
  <c r="F201"/>
  <c r="I52" i="1"/>
  <c r="I35" s="1"/>
  <c r="I13" s="1"/>
  <c r="H52"/>
  <c r="H35" s="1"/>
  <c r="H13" s="1"/>
  <c r="H12" s="1"/>
  <c r="K15" s="1"/>
  <c r="G206" i="3"/>
  <c r="G201" s="1"/>
  <c r="H97" i="2"/>
  <c r="H96" s="1"/>
  <c r="G97"/>
  <c r="G96" s="1"/>
  <c r="F97"/>
  <c r="F96" s="1"/>
  <c r="G74"/>
  <c r="G73" s="1"/>
  <c r="H74"/>
  <c r="H73" s="1"/>
  <c r="F74"/>
  <c r="F73" s="1"/>
  <c r="H60"/>
  <c r="H56" s="1"/>
  <c r="F233" i="3"/>
  <c r="G60" i="2"/>
  <c r="G56" s="1"/>
  <c r="H233" i="3"/>
  <c r="G233"/>
  <c r="F60" i="2"/>
  <c r="F56" s="1"/>
  <c r="G133" i="3"/>
  <c r="G128" s="1"/>
  <c r="G92" i="2"/>
  <c r="G87" s="1"/>
  <c r="G86" s="1"/>
  <c r="G85" s="1"/>
  <c r="F92"/>
  <c r="F87" s="1"/>
  <c r="H92"/>
  <c r="H133" i="3"/>
  <c r="H128" s="1"/>
  <c r="F133"/>
  <c r="F128" s="1"/>
  <c r="G259"/>
  <c r="G70" i="2"/>
  <c r="H259" i="3"/>
  <c r="F259"/>
  <c r="H70" i="2"/>
  <c r="F70"/>
  <c r="F256" i="3"/>
  <c r="G256"/>
  <c r="H256"/>
  <c r="G375" i="1"/>
  <c r="G271" i="2"/>
  <c r="G270" s="1"/>
  <c r="H271"/>
  <c r="H270" s="1"/>
  <c r="F271"/>
  <c r="F270" s="1"/>
  <c r="G273"/>
  <c r="G272" s="1"/>
  <c r="H273"/>
  <c r="H272" s="1"/>
  <c r="F273"/>
  <c r="F272" s="1"/>
  <c r="G277"/>
  <c r="G276" s="1"/>
  <c r="H277"/>
  <c r="H276" s="1"/>
  <c r="F277"/>
  <c r="F276" s="1"/>
  <c r="G279"/>
  <c r="G278" s="1"/>
  <c r="H279"/>
  <c r="H278" s="1"/>
  <c r="F279"/>
  <c r="F278" s="1"/>
  <c r="G281"/>
  <c r="G280" s="1"/>
  <c r="H281"/>
  <c r="H280" s="1"/>
  <c r="F281"/>
  <c r="F280" s="1"/>
  <c r="G283"/>
  <c r="G282" s="1"/>
  <c r="H283"/>
  <c r="H282" s="1"/>
  <c r="F283"/>
  <c r="F282" s="1"/>
  <c r="G285"/>
  <c r="H285"/>
  <c r="H284" s="1"/>
  <c r="F285"/>
  <c r="F284" s="1"/>
  <c r="G288"/>
  <c r="H288"/>
  <c r="G289"/>
  <c r="H289"/>
  <c r="G290"/>
  <c r="H290"/>
  <c r="F288"/>
  <c r="F289"/>
  <c r="F290"/>
  <c r="G291"/>
  <c r="H291"/>
  <c r="F291"/>
  <c r="G293"/>
  <c r="G292" s="1"/>
  <c r="H293"/>
  <c r="H292" s="1"/>
  <c r="F293"/>
  <c r="F292" s="1"/>
  <c r="G296"/>
  <c r="G295" s="1"/>
  <c r="H296"/>
  <c r="H295" s="1"/>
  <c r="F296"/>
  <c r="F295" s="1"/>
  <c r="G298"/>
  <c r="G297" s="1"/>
  <c r="H298"/>
  <c r="H297" s="1"/>
  <c r="F298"/>
  <c r="F297" s="1"/>
  <c r="G300"/>
  <c r="G299" s="1"/>
  <c r="H300"/>
  <c r="H299" s="1"/>
  <c r="F300"/>
  <c r="F299" s="1"/>
  <c r="G302"/>
  <c r="G301" s="1"/>
  <c r="H302"/>
  <c r="H301" s="1"/>
  <c r="F302"/>
  <c r="F301" s="1"/>
  <c r="G305"/>
  <c r="G304" s="1"/>
  <c r="G303" s="1"/>
  <c r="H305"/>
  <c r="H304" s="1"/>
  <c r="H303" s="1"/>
  <c r="F305"/>
  <c r="F304" s="1"/>
  <c r="F303" s="1"/>
  <c r="G310"/>
  <c r="H310"/>
  <c r="F310"/>
  <c r="G311"/>
  <c r="H311"/>
  <c r="F311"/>
  <c r="G314"/>
  <c r="H314"/>
  <c r="G315"/>
  <c r="H315"/>
  <c r="F314"/>
  <c r="F315"/>
  <c r="G316"/>
  <c r="H316"/>
  <c r="F316"/>
  <c r="G284"/>
  <c r="G228"/>
  <c r="G227" s="1"/>
  <c r="H228"/>
  <c r="H227" s="1"/>
  <c r="F228"/>
  <c r="F227" s="1"/>
  <c r="G226"/>
  <c r="G225" s="1"/>
  <c r="H226"/>
  <c r="H225" s="1"/>
  <c r="F226"/>
  <c r="F225" s="1"/>
  <c r="G224"/>
  <c r="G223" s="1"/>
  <c r="H224"/>
  <c r="H223" s="1"/>
  <c r="F224"/>
  <c r="F223" s="1"/>
  <c r="G222"/>
  <c r="H222"/>
  <c r="G221"/>
  <c r="H221"/>
  <c r="F221"/>
  <c r="F222"/>
  <c r="G220"/>
  <c r="H220"/>
  <c r="F220"/>
  <c r="G193" i="3"/>
  <c r="G192" s="1"/>
  <c r="G191" s="1"/>
  <c r="H193"/>
  <c r="H192" s="1"/>
  <c r="H191" s="1"/>
  <c r="F193"/>
  <c r="F192" s="1"/>
  <c r="F191" s="1"/>
  <c r="G188"/>
  <c r="H188"/>
  <c r="F188"/>
  <c r="G189"/>
  <c r="H189"/>
  <c r="F189"/>
  <c r="G190"/>
  <c r="H190"/>
  <c r="F190"/>
  <c r="G184"/>
  <c r="H184"/>
  <c r="F184"/>
  <c r="G185"/>
  <c r="H185"/>
  <c r="F185"/>
  <c r="G167"/>
  <c r="H167"/>
  <c r="H169"/>
  <c r="G168"/>
  <c r="H168"/>
  <c r="G169"/>
  <c r="F167"/>
  <c r="F168"/>
  <c r="F169"/>
  <c r="G170"/>
  <c r="H170"/>
  <c r="F170"/>
  <c r="G175"/>
  <c r="G174" s="1"/>
  <c r="H175"/>
  <c r="H174" s="1"/>
  <c r="F175"/>
  <c r="F174" s="1"/>
  <c r="G177"/>
  <c r="G176" s="1"/>
  <c r="H177"/>
  <c r="H176" s="1"/>
  <c r="F177"/>
  <c r="F176" s="1"/>
  <c r="G179"/>
  <c r="G178" s="1"/>
  <c r="H179"/>
  <c r="H178" s="1"/>
  <c r="F179"/>
  <c r="F178" s="1"/>
  <c r="G181"/>
  <c r="G180" s="1"/>
  <c r="H181"/>
  <c r="H180" s="1"/>
  <c r="F181"/>
  <c r="F180" s="1"/>
  <c r="G164"/>
  <c r="G163" s="1"/>
  <c r="H164"/>
  <c r="H163" s="1"/>
  <c r="F164"/>
  <c r="F163" s="1"/>
  <c r="G162"/>
  <c r="G161" s="1"/>
  <c r="H162"/>
  <c r="H161" s="1"/>
  <c r="F162"/>
  <c r="F161" s="1"/>
  <c r="G160"/>
  <c r="H160"/>
  <c r="H159" s="1"/>
  <c r="F160"/>
  <c r="F159" s="1"/>
  <c r="G156"/>
  <c r="G155" s="1"/>
  <c r="H156"/>
  <c r="H155" s="1"/>
  <c r="F156"/>
  <c r="F155" s="1"/>
  <c r="G152"/>
  <c r="G151" s="1"/>
  <c r="H152"/>
  <c r="H151" s="1"/>
  <c r="F152"/>
  <c r="F151" s="1"/>
  <c r="G150"/>
  <c r="G149" s="1"/>
  <c r="H150"/>
  <c r="H149" s="1"/>
  <c r="F150"/>
  <c r="F149" s="1"/>
  <c r="G159"/>
  <c r="G147"/>
  <c r="G146" s="1"/>
  <c r="H147"/>
  <c r="H146" s="1"/>
  <c r="F147"/>
  <c r="F146" s="1"/>
  <c r="G145"/>
  <c r="G144" s="1"/>
  <c r="H145"/>
  <c r="H144" s="1"/>
  <c r="F145"/>
  <c r="F144" s="1"/>
  <c r="G143"/>
  <c r="G142" s="1"/>
  <c r="H143"/>
  <c r="H142" s="1"/>
  <c r="F143"/>
  <c r="F142" s="1"/>
  <c r="G139"/>
  <c r="H139"/>
  <c r="F139"/>
  <c r="G140"/>
  <c r="H140"/>
  <c r="F140"/>
  <c r="G141"/>
  <c r="H141"/>
  <c r="F141"/>
  <c r="I12" i="1" l="1"/>
  <c r="L15" s="1"/>
  <c r="G12"/>
  <c r="J15" s="1"/>
  <c r="G245"/>
  <c r="I245"/>
  <c r="L246" s="1"/>
  <c r="H245"/>
  <c r="K246" s="1"/>
  <c r="H45" i="2"/>
  <c r="G45"/>
  <c r="F45"/>
  <c r="G95"/>
  <c r="F95"/>
  <c r="H95"/>
  <c r="G248" i="3"/>
  <c r="G247" s="1"/>
  <c r="F248"/>
  <c r="F247" s="1"/>
  <c r="H248"/>
  <c r="H247" s="1"/>
  <c r="F86" i="2"/>
  <c r="F85" s="1"/>
  <c r="H87"/>
  <c r="H86" s="1"/>
  <c r="H85" s="1"/>
  <c r="H309"/>
  <c r="H308" s="1"/>
  <c r="H287"/>
  <c r="H286" s="1"/>
  <c r="H183" i="3"/>
  <c r="H182" s="1"/>
  <c r="F313" i="2"/>
  <c r="F312" s="1"/>
  <c r="G313"/>
  <c r="G312" s="1"/>
  <c r="H219"/>
  <c r="H218" s="1"/>
  <c r="H217" s="1"/>
  <c r="G183" i="3"/>
  <c r="G182" s="1"/>
  <c r="F219" i="2"/>
  <c r="F218" s="1"/>
  <c r="F217" s="1"/>
  <c r="H313"/>
  <c r="H312" s="1"/>
  <c r="H138" i="3"/>
  <c r="H137" s="1"/>
  <c r="H269" i="2"/>
  <c r="G269"/>
  <c r="F269"/>
  <c r="G287"/>
  <c r="G286" s="1"/>
  <c r="F287"/>
  <c r="F286" s="1"/>
  <c r="G309"/>
  <c r="G308" s="1"/>
  <c r="F309"/>
  <c r="F308" s="1"/>
  <c r="G219"/>
  <c r="G218" s="1"/>
  <c r="G217" s="1"/>
  <c r="H187" i="3"/>
  <c r="H186" s="1"/>
  <c r="G187"/>
  <c r="G186" s="1"/>
  <c r="F187"/>
  <c r="F186" s="1"/>
  <c r="F183"/>
  <c r="F182" s="1"/>
  <c r="H166"/>
  <c r="G166"/>
  <c r="F166"/>
  <c r="G138"/>
  <c r="G137" s="1"/>
  <c r="F138"/>
  <c r="F137" s="1"/>
  <c r="H241" i="1"/>
  <c r="H240" s="1"/>
  <c r="I241"/>
  <c r="I240" s="1"/>
  <c r="G241"/>
  <c r="G240" s="1"/>
  <c r="H237"/>
  <c r="H236" s="1"/>
  <c r="I237"/>
  <c r="I236" s="1"/>
  <c r="G237"/>
  <c r="G236" s="1"/>
  <c r="H232"/>
  <c r="H231" s="1"/>
  <c r="I232"/>
  <c r="I231" s="1"/>
  <c r="G232"/>
  <c r="G231" s="1"/>
  <c r="I229"/>
  <c r="H229"/>
  <c r="G229"/>
  <c r="I227"/>
  <c r="H227"/>
  <c r="G227"/>
  <c r="I225"/>
  <c r="H225"/>
  <c r="G225"/>
  <c r="I223"/>
  <c r="H223"/>
  <c r="G223"/>
  <c r="H215"/>
  <c r="I215"/>
  <c r="G215"/>
  <c r="I212"/>
  <c r="H212"/>
  <c r="G212"/>
  <c r="I210"/>
  <c r="H210"/>
  <c r="G210"/>
  <c r="I208"/>
  <c r="H208"/>
  <c r="G208"/>
  <c r="H206"/>
  <c r="G158" i="3" s="1"/>
  <c r="G157" s="1"/>
  <c r="G148" s="1"/>
  <c r="I206" i="1"/>
  <c r="H158" i="3" s="1"/>
  <c r="H157" s="1"/>
  <c r="H148" s="1"/>
  <c r="G206" i="1"/>
  <c r="F158" i="3" s="1"/>
  <c r="F157" s="1"/>
  <c r="F148" s="1"/>
  <c r="I204" i="1"/>
  <c r="H204"/>
  <c r="G204"/>
  <c r="H201"/>
  <c r="I201"/>
  <c r="H199"/>
  <c r="G199"/>
  <c r="I193"/>
  <c r="H193"/>
  <c r="G193"/>
  <c r="I191"/>
  <c r="H191"/>
  <c r="G191"/>
  <c r="H189"/>
  <c r="I189"/>
  <c r="G189"/>
  <c r="H185"/>
  <c r="I185"/>
  <c r="G185"/>
  <c r="G226" i="3"/>
  <c r="H226"/>
  <c r="F226"/>
  <c r="G225"/>
  <c r="H225"/>
  <c r="F225"/>
  <c r="G230"/>
  <c r="H230"/>
  <c r="F230"/>
  <c r="G229"/>
  <c r="H229"/>
  <c r="F229"/>
  <c r="G232"/>
  <c r="G231" s="1"/>
  <c r="H232"/>
  <c r="H231" s="1"/>
  <c r="F232"/>
  <c r="F231" s="1"/>
  <c r="G245"/>
  <c r="H245"/>
  <c r="F245"/>
  <c r="G246"/>
  <c r="H246"/>
  <c r="F246"/>
  <c r="G44" i="2"/>
  <c r="G43" s="1"/>
  <c r="H44"/>
  <c r="H43" s="1"/>
  <c r="F44"/>
  <c r="F43" s="1"/>
  <c r="G375"/>
  <c r="G374" s="1"/>
  <c r="G373" s="1"/>
  <c r="H375"/>
  <c r="H374" s="1"/>
  <c r="H373" s="1"/>
  <c r="F375"/>
  <c r="F374" s="1"/>
  <c r="F373" s="1"/>
  <c r="G372"/>
  <c r="H372"/>
  <c r="F372"/>
  <c r="G371"/>
  <c r="H371"/>
  <c r="F371"/>
  <c r="G35"/>
  <c r="H35"/>
  <c r="F35"/>
  <c r="G36"/>
  <c r="H36"/>
  <c r="F36"/>
  <c r="G397" i="1"/>
  <c r="G396" s="1"/>
  <c r="H375"/>
  <c r="H374" s="1"/>
  <c r="H373" s="1"/>
  <c r="H372" s="1"/>
  <c r="I375"/>
  <c r="I374" s="1"/>
  <c r="I373" s="1"/>
  <c r="I372" s="1"/>
  <c r="G374"/>
  <c r="G373" s="1"/>
  <c r="G372" s="1"/>
  <c r="H397"/>
  <c r="H396" s="1"/>
  <c r="I397"/>
  <c r="I396" s="1"/>
  <c r="G401"/>
  <c r="G400" s="1"/>
  <c r="H401"/>
  <c r="H400" s="1"/>
  <c r="I401"/>
  <c r="I400" s="1"/>
  <c r="G380"/>
  <c r="G379" s="1"/>
  <c r="G378" s="1"/>
  <c r="H380"/>
  <c r="H379" s="1"/>
  <c r="H378" s="1"/>
  <c r="I380"/>
  <c r="I379" s="1"/>
  <c r="I378" s="1"/>
  <c r="G212" i="2" l="1"/>
  <c r="G165" s="1"/>
  <c r="H212"/>
  <c r="H165" s="1"/>
  <c r="F212"/>
  <c r="F165" s="1"/>
  <c r="J246" i="1"/>
  <c r="G371"/>
  <c r="G214"/>
  <c r="H307" i="2"/>
  <c r="H306" s="1"/>
  <c r="H184" i="1"/>
  <c r="H183" s="1"/>
  <c r="H182" s="1"/>
  <c r="H181" s="1"/>
  <c r="H198"/>
  <c r="I214"/>
  <c r="F268" i="2"/>
  <c r="F267" s="1"/>
  <c r="G235" i="1"/>
  <c r="G234" s="1"/>
  <c r="G268" i="2"/>
  <c r="G267" s="1"/>
  <c r="G307"/>
  <c r="G306" s="1"/>
  <c r="F307"/>
  <c r="F306" s="1"/>
  <c r="I198" i="1"/>
  <c r="H165" i="3"/>
  <c r="H136" s="1"/>
  <c r="H268" i="2"/>
  <c r="H267" s="1"/>
  <c r="G184" i="1"/>
  <c r="G183" s="1"/>
  <c r="G182" s="1"/>
  <c r="G181" s="1"/>
  <c r="G198"/>
  <c r="G165" i="3"/>
  <c r="G136" s="1"/>
  <c r="H214" i="1"/>
  <c r="I235"/>
  <c r="I234" s="1"/>
  <c r="F165" i="3"/>
  <c r="F136" s="1"/>
  <c r="H235" i="1"/>
  <c r="H234" s="1"/>
  <c r="H395"/>
  <c r="H394" s="1"/>
  <c r="I184"/>
  <c r="I183" s="1"/>
  <c r="I182" s="1"/>
  <c r="I181" s="1"/>
  <c r="G224" i="3"/>
  <c r="G223" s="1"/>
  <c r="G228"/>
  <c r="G227" s="1"/>
  <c r="I395" i="1"/>
  <c r="I394" s="1"/>
  <c r="F224" i="3"/>
  <c r="F223" s="1"/>
  <c r="F228"/>
  <c r="F227" s="1"/>
  <c r="H224"/>
  <c r="H223" s="1"/>
  <c r="H42" i="2"/>
  <c r="H41" s="1"/>
  <c r="H40" s="1"/>
  <c r="G244" i="3"/>
  <c r="G243" s="1"/>
  <c r="H244"/>
  <c r="H243" s="1"/>
  <c r="F244"/>
  <c r="F243" s="1"/>
  <c r="H228"/>
  <c r="H227" s="1"/>
  <c r="F34" i="2"/>
  <c r="F33" s="1"/>
  <c r="F32" s="1"/>
  <c r="F31" s="1"/>
  <c r="H371" i="1"/>
  <c r="I371"/>
  <c r="G370" i="2"/>
  <c r="G395" i="1"/>
  <c r="G42" i="2"/>
  <c r="G41" s="1"/>
  <c r="G40" s="1"/>
  <c r="F42"/>
  <c r="F41" s="1"/>
  <c r="F40" s="1"/>
  <c r="H370"/>
  <c r="F370"/>
  <c r="H34"/>
  <c r="H33" s="1"/>
  <c r="H32" s="1"/>
  <c r="H31" s="1"/>
  <c r="G34"/>
  <c r="G33" s="1"/>
  <c r="G32" s="1"/>
  <c r="G31" s="1"/>
  <c r="F369" l="1"/>
  <c r="F368" s="1"/>
  <c r="F367" s="1"/>
  <c r="G394" i="1"/>
  <c r="G370" s="1"/>
  <c r="H369" i="2"/>
  <c r="H368" s="1"/>
  <c r="H367" s="1"/>
  <c r="G369"/>
  <c r="G368" s="1"/>
  <c r="G367" s="1"/>
  <c r="H370" i="1"/>
  <c r="I370"/>
  <c r="H266" i="2"/>
  <c r="G197" i="1"/>
  <c r="G196" s="1"/>
  <c r="G195" s="1"/>
  <c r="G180" s="1"/>
  <c r="F12" i="2"/>
  <c r="H12"/>
  <c r="G12"/>
  <c r="G222" i="3"/>
  <c r="G9" s="1"/>
  <c r="F222"/>
  <c r="F9" s="1"/>
  <c r="H222"/>
  <c r="H9" s="1"/>
  <c r="H197" i="1"/>
  <c r="H196" s="1"/>
  <c r="H195" s="1"/>
  <c r="H180" s="1"/>
  <c r="I197"/>
  <c r="I196" s="1"/>
  <c r="I195" s="1"/>
  <c r="I180" s="1"/>
  <c r="G266" i="2"/>
  <c r="F266"/>
  <c r="G11" i="1" l="1"/>
  <c r="J12" s="1"/>
  <c r="I11"/>
  <c r="L12" s="1"/>
  <c r="H11"/>
  <c r="K12" s="1"/>
  <c r="G11" i="2"/>
  <c r="H11"/>
  <c r="J181" i="1"/>
  <c r="K181"/>
  <c r="L181"/>
  <c r="F319" i="2"/>
  <c r="F318" s="1"/>
  <c r="F317" l="1"/>
  <c r="F11" s="1"/>
</calcChain>
</file>

<file path=xl/sharedStrings.xml><?xml version="1.0" encoding="utf-8"?>
<sst xmlns="http://schemas.openxmlformats.org/spreadsheetml/2006/main" count="3792" uniqueCount="594">
  <si>
    <t xml:space="preserve">Приложение 8
к Решению Совета народных депутатов
Панинского муниципального района
"О  бюджете Панинского муниципального района на 2020
 год и на плановый период 2021 и 2022 годов "
от __________ №______
</t>
  </si>
  <si>
    <t>Наименование</t>
  </si>
  <si>
    <t>ГРБС</t>
  </si>
  <si>
    <t>Рз</t>
  </si>
  <si>
    <t>ПР</t>
  </si>
  <si>
    <t>ЦСР</t>
  </si>
  <si>
    <t>ВР</t>
  </si>
  <si>
    <t>В С Е Г О</t>
  </si>
  <si>
    <t>ОТДЕЛ ПО ФИНАНСАМ, БЮДЖЕТУ  И МОБИЛИЗАЦИИ ДОХОДОВ АДМИНИСТРАЦИИ ПАНИНСКОГО МУНИЦИПАЛЬНОГО РАЙОНА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</si>
  <si>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</si>
  <si>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</si>
  <si>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</si>
  <si>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</si>
  <si>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Панинского муниципального района Воронежской области «Управление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района»</t>
  </si>
  <si>
    <t>39 4 00 00000</t>
  </si>
  <si>
    <t>39 0 00 00000</t>
  </si>
  <si>
    <t>39 1 00 00000</t>
  </si>
  <si>
    <t>Подпрограмма «Управление  муниципальными финансами»</t>
  </si>
  <si>
    <t>Основное мероприятие "Управление резервным фондом администрации Панинского муниципального района и иными средствами  на исполнение расходных обязательств Панинского муниципального района"</t>
  </si>
  <si>
    <t>39 1 01 00000</t>
  </si>
  <si>
    <t>11</t>
  </si>
  <si>
    <t>Резервные фонды</t>
  </si>
  <si>
    <t>39 1 01 80540</t>
  </si>
  <si>
    <t>СУММА (тыс.руб.)</t>
  </si>
  <si>
    <t>39 1 01 80550</t>
  </si>
  <si>
    <t>14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</si>
  <si>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</si>
  <si>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</si>
  <si>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«Создание условий для эффективного и ответственного управления муниципальными финансами, повышение устойчивости бюджетов муниципальных образований»</t>
  </si>
  <si>
    <t>39 2 00 00000</t>
  </si>
  <si>
    <t>Основное мероприятие "Выравнивание бюджетной обеспеченности муниципальных образований"</t>
  </si>
  <si>
    <t>39 2 01 00000</t>
  </si>
  <si>
    <t>39 2 01 82270</t>
  </si>
  <si>
    <t>Резервный фонд администрации Панинского муниципального района на финансовое обеспечение непредвиденных расходов (Иные бюджетные ассигнования)</t>
  </si>
  <si>
    <t>Резервный фонд администрации Панинского муниципального района на проведение аварийно восстановительных работ (Иные бюджетные ассигнования)</t>
  </si>
  <si>
    <t>Выравнивание бюджетной обеспеченности  поселений за счет областных средств (Межбюджетные трансферты)</t>
  </si>
  <si>
    <t>Выравнивание бюджетной обеспеченности  поселений за счет средств районного фонда (Межбюджетные трансферты)</t>
  </si>
  <si>
    <t>39 2 01 82280</t>
  </si>
  <si>
    <t>Основное мероприятие "Распределение прочих межбюджетных трансфертов"</t>
  </si>
  <si>
    <t>39 2 03 00000</t>
  </si>
  <si>
    <t>39 2 03 83300</t>
  </si>
  <si>
    <t>Иные межбюджетные трансферты (Межбюджетные трансферты)</t>
  </si>
  <si>
    <t>Подпрограмма «Обеспечение реализации муниципальной программы»</t>
  </si>
  <si>
    <t>Основное мероприятие "Финансовое обеспечение деятельности исполнительных органов муниципальной власти, иных главных распорядителей средств муниципального бюджета – исполнителей"</t>
  </si>
  <si>
    <t>39 4 01 00000</t>
  </si>
  <si>
    <t>39 4 01 82010</t>
  </si>
  <si>
    <t>Расходы на обеспечение функций муниципальных органов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</si>
  <si>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(Закупка товаров, работ и услуг для обеспечения государственных (муниципальных) нужд)</t>
  </si>
  <si>
    <t xml:space="preserve">Приложение 9
к Решению Совета народных депутатов
Панинского муниципального района
"О  бюджете Панинского муниципального района на 2020
 год и на плановый период 2021 и 2022 годов "
от __________ №______
</t>
  </si>
  <si>
    <t>Распределение бюджетных ассигнований на 2020 год и на плановый период 2021 и 2022 годов по разделам
и подразделам, целевым статьям и видам расходов классификации</t>
  </si>
  <si>
    <t xml:space="preserve"> Распределение бюджетных ассигнований на 2020 год и на плановый период 2021 и 2022 годов по муниципальным программам </t>
  </si>
  <si>
    <t xml:space="preserve">Приложение 10
к Решению Совета народных депутатов
Панинского муниципального района
"О  бюджете Панинского муниципального района на 2020
 год и на плановый период 2021 и 2022 годов "
от __________ №______
</t>
  </si>
  <si>
    <t>2020 год</t>
  </si>
  <si>
    <t>2021 год</t>
  </si>
  <si>
    <t>2022 год</t>
  </si>
  <si>
    <t>ОТДЕЛ КУЛЬТУРЫ И АРХИВНОГО ДЕЛА АДМИНИСТРАЦИИ ПАНИНСКОГО МУНИЦИПАЛЬНОГО РАЙОНА</t>
  </si>
  <si>
    <t>07</t>
  </si>
  <si>
    <t>03</t>
  </si>
  <si>
    <t>11 0 00 00000</t>
  </si>
  <si>
    <t>Муниципальная программа Панинского муниципального района Воронежской области «Развитие культуры и туризма»</t>
  </si>
  <si>
    <t>11 1 00 00000</t>
  </si>
  <si>
    <t>Подпрограмма «Развитие дополнительного образования в сфере культуры»</t>
  </si>
  <si>
    <t>Основное мероприятие "Финансовое обеспечение деятельности МКУ ДО "ДШИ" р.п. Панино"</t>
  </si>
  <si>
    <t>11 1 01 00000</t>
  </si>
  <si>
    <t>ОБРАЗОВАНИЕ</t>
  </si>
  <si>
    <t>Дополнительное образование детей</t>
  </si>
  <si>
    <t>11 1 01 00590</t>
  </si>
  <si>
    <t>Расходы на обеспечение деятельности (оказание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</si>
  <si>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</si>
  <si>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муниципальных учреждений (Иные бюджетные ассигнования)</t>
  </si>
  <si>
    <t>11 1 02 00000</t>
  </si>
  <si>
    <t>Основное мероприятие "Модернизация материально-технической базы, техническое оснащение учреждения"</t>
  </si>
  <si>
    <t>11 1 02 00590</t>
  </si>
  <si>
    <t>11 1 03 00000</t>
  </si>
  <si>
    <t>11 1 03 00590</t>
  </si>
  <si>
    <t>11 1 04 00000</t>
  </si>
  <si>
    <t>11 1 04 00590</t>
  </si>
  <si>
    <t>Основное мероприятие "Повышение квалификации преподавателей"</t>
  </si>
  <si>
    <t>08</t>
  </si>
  <si>
    <t>КУЛЬТУРА, КИНЕМАТОГРАФИЯ</t>
  </si>
  <si>
    <t>Культура</t>
  </si>
  <si>
    <t>11 2 00 00000</t>
  </si>
  <si>
    <t>11 2 01 00000</t>
  </si>
  <si>
    <t>Подпрограмма «Развитие культурнодосуговой деятельности и народного творчества»</t>
  </si>
  <si>
    <t>Расходы на обеспечение деятельности (оказание услуг) муниципальных учреждений (предоставление субсидий бюджетным, автономным учреждениям и иным некоммерческим организациям)</t>
  </si>
  <si>
    <t>11 2 01 00590</t>
  </si>
  <si>
    <t>11 2 02 00000</t>
  </si>
  <si>
    <t>11 2 02 00590</t>
  </si>
  <si>
    <t>11 2 03 00590</t>
  </si>
  <si>
    <t>Основное мероприятие "Организация и проведение культурно-массовых мероприятий, смотров, конкурсов, фестивалей, творческих отчетов самодеятельности народного творчества"</t>
  </si>
  <si>
    <t>11 2 03 00000</t>
  </si>
  <si>
    <t>11 2 04 00000</t>
  </si>
  <si>
    <t>11 2 04 00590</t>
  </si>
  <si>
    <t>11 2 05 00000</t>
  </si>
  <si>
    <t>11 2 05 00590</t>
  </si>
  <si>
    <t>11 2 06 00000</t>
  </si>
  <si>
    <t>11 2 06 00590</t>
  </si>
  <si>
    <t>Основное мероприятие "Мероприятия по сохранению, возрождению и развитию народных художественных промыслов и ремесел"</t>
  </si>
  <si>
    <t>11 2 08 00000</t>
  </si>
  <si>
    <t>11 2 08 00590</t>
  </si>
  <si>
    <t>11 3 00 00000</t>
  </si>
  <si>
    <t>11 3 01 00000</t>
  </si>
  <si>
    <t>Подпрограмма «Развитие и модернизация библиотечного дела»</t>
  </si>
  <si>
    <t>Основное мероприятие "Финансовое обеспечение деятельности МКУК "ПМЦБ"</t>
  </si>
  <si>
    <t>11 3 01 00590</t>
  </si>
  <si>
    <t>Расходы на обеспечение развития социальной, инженерной и транспортной инфраструктуры, включая разработку проектно-сметной документации (оказание услуг) муниципальных учреждений (Закупка товаров, работ и услуг для обеспечения государственных (муниципальных) нужд)</t>
  </si>
  <si>
    <t>областные</t>
  </si>
  <si>
    <t>11 3 02 00000</t>
  </si>
  <si>
    <t>Основное мероприятие "Комплектование книжных фондов библиотек"</t>
  </si>
  <si>
    <t>11 3 02 00590</t>
  </si>
  <si>
    <t>11 3 03 00000</t>
  </si>
  <si>
    <t>Основное мероприятие "Развитие и модернизация библиотечного дела, внедрение новых технологий и форм деятельности"</t>
  </si>
  <si>
    <t>11 3 04 00000</t>
  </si>
  <si>
    <t>11 3 04 00590</t>
  </si>
  <si>
    <t>11 3 03 00590</t>
  </si>
  <si>
    <t>Основное мероприятие "Организация и проведение мероприятий"</t>
  </si>
  <si>
    <t>11 3 05 00000</t>
  </si>
  <si>
    <t>11 3 05 00590</t>
  </si>
  <si>
    <t>Основное мероприятие "Финансовое обеспечение деятельности музея"</t>
  </si>
  <si>
    <t>11 3 06 00000</t>
  </si>
  <si>
    <t>11 3 06 00590</t>
  </si>
  <si>
    <t>Основное мероприятие "Повышение квалификации работников библиотек"</t>
  </si>
  <si>
    <t>11 4 00 00000</t>
  </si>
  <si>
    <t>11 4 01 00000</t>
  </si>
  <si>
    <t>11 6 00 00000</t>
  </si>
  <si>
    <t>11 6 01 00000</t>
  </si>
  <si>
    <t>Подпрограмма «Развитие туризма»</t>
  </si>
  <si>
    <t>Основное мероприятие "Содействие развитию внутреннего и въездного туризма на территории Панинского муниципального района"</t>
  </si>
  <si>
    <t>11 6 01 00590</t>
  </si>
  <si>
    <t>04</t>
  </si>
  <si>
    <t>Другие вопросы в области культуры, кинематографии</t>
  </si>
  <si>
    <t>Подпрограмма «Обеспечение учета и отчетности в муниципальных учреждениях культуры»</t>
  </si>
  <si>
    <t>11 4 01 00590</t>
  </si>
  <si>
    <t>11 5 00 00000</t>
  </si>
  <si>
    <t>Подпрограмма «Содержание и обеспечение деятельности аппарата отдела культуры и архивного дела администрации муниципального района»</t>
  </si>
  <si>
    <t>11 5 01 00000</t>
  </si>
  <si>
    <t>11 5 01 00590</t>
  </si>
  <si>
    <t>Администрация Панинского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</si>
  <si>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</si>
  <si>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59 0 00 00000</t>
  </si>
  <si>
    <t>59 1 00 00000</t>
  </si>
  <si>
    <t>Основное мероприятие "Финансовое обеспечение деятельности контрольного органа Совета народных депутатов Панинского муниципального района"</t>
  </si>
  <si>
    <t>59 1 02 00000</t>
  </si>
  <si>
    <t>59 1 02 82010</t>
  </si>
  <si>
    <t>ВСЕГО</t>
  </si>
  <si>
    <t>Основное мероприятие "Финансовое обеспечение деятельности МКУ Панинский "ЦООДОМС"</t>
  </si>
  <si>
    <t>59 1 03 00000</t>
  </si>
  <si>
    <t>59 1 03 00590</t>
  </si>
  <si>
    <t>13</t>
  </si>
  <si>
    <t>Другие общегосударственные вопросы</t>
  </si>
  <si>
    <t>Мероприятия по обеспечению деятельности (оказание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</si>
  <si>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обеспечению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</si>
  <si>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>Подпрограмма «Содействие развитию муниципальных образований и месстного самоуправления»</t>
  </si>
  <si>
    <t>59 2 00 00000</t>
  </si>
  <si>
    <t>Основное мероприятие "Реализация муниципальной политики в сфере социально-экономического развития муниципальных обраований"</t>
  </si>
  <si>
    <t>59 2 01 00000</t>
  </si>
  <si>
    <t>59 2 01 82130</t>
  </si>
  <si>
    <t>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</si>
  <si>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</si>
  <si>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</si>
  <si>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Панинского муниципального района Воронежской области «Муниципальное управление и гражданское общество»</t>
  </si>
  <si>
    <t>10 0 00 00000</t>
  </si>
  <si>
    <t>10 2 00 00000</t>
  </si>
  <si>
    <t>НАЦИОНАЛЬНАЯ ЭКОНОМИКА</t>
  </si>
  <si>
    <t>Сельское хозяйство и рыболовство</t>
  </si>
  <si>
    <t>05</t>
  </si>
  <si>
    <t>Муниципальная программа Панинского муниципального района Воронежской области "Муниципальное управление и гражданское общество"</t>
  </si>
  <si>
    <t>Подпрограмма "Обеспечение реализации муниципальной программы"</t>
  </si>
  <si>
    <t>Муниципальная программа Панинского муниципального района Воронежской области "Защита населения и территории Панинского муниципального района Воронежской области от чрезвычйных ситуаций"</t>
  </si>
  <si>
    <t>Муниципальная программа Панинского муниципального района Воронежской области «Экономическое развитие и инновационная экономика"</t>
  </si>
  <si>
    <t>15 0 00 00000</t>
  </si>
  <si>
    <t>Подпрограмма " Развитие сельского хозяйства и регулирование рынка сельскохозяйственной продукции, сырья и продовольствия"</t>
  </si>
  <si>
    <t>15 2 00 00000</t>
  </si>
  <si>
    <t>15 2 01 00000</t>
  </si>
  <si>
    <t>15 2 01 00590</t>
  </si>
  <si>
    <t xml:space="preserve"> Расходы на обеспечение деятельности (оказание услуг) муниципальных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</si>
  <si>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муниципальных учреждений  (Закупка товаров, работ и услуг для обеспечения государственных (муниципальных) нужд)</t>
  </si>
  <si>
    <t>10 1 00 00000</t>
  </si>
  <si>
    <t>Подпрограмма "Развитие и модернизация защиты населения от уграз чрезвычайных ситуаций и пожаров"</t>
  </si>
  <si>
    <t>10 1 00 81050</t>
  </si>
  <si>
    <t>10 1 00 81040</t>
  </si>
  <si>
    <t>Обеспечение деятельности ЕДДС муниципального района по совершенствованию мониторинга и прогнозирования ЧС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</si>
  <si>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ЕДДС муниципального района по совершенствованию мониторинга и прогнозирования ЧС (Закупка товаров, работ и услуг для обеспечения государственных (муниципальных) нужд)</t>
  </si>
  <si>
    <t>Профилактика терроризма и экстремизма (Закупка товаров, работ и услуг для обеспечения государственных (муниципальных) нужд)</t>
  </si>
  <si>
    <t>Проведение различных мероприятий связанных с предупреждением в области ГО и ЧС (Закупка товаров, работ и услуг для обеспечения государственных (муниципальных) нужд)</t>
  </si>
  <si>
    <t>10 2 00 81060</t>
  </si>
  <si>
    <t>02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</si>
  <si>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</si>
  <si>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 "Финансовое обеспечение деятельности администрации Панинского муниципального района"</t>
  </si>
  <si>
    <t>59 1 01 00000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</si>
  <si>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</si>
  <si>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59 1 01 82010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</si>
  <si>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</si>
  <si>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органов местного самоуправления 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</si>
  <si>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(Иные бюджетные ассигнования)</t>
  </si>
  <si>
    <t>12</t>
  </si>
  <si>
    <t>Другие вопросы в области национальной экономики</t>
  </si>
  <si>
    <t>Основное мероприятие "Реализация муниципальной политики в сферре социально-экономического развития муниципальных образований"</t>
  </si>
  <si>
    <t>Ежегодные членские взносы в ассоциацию " Совет муниципальных образований"  (Закупка товаров, работ и услуг для обеспечения государственных (муниципальных) нужд)</t>
  </si>
  <si>
    <t>Мобилизационная подготовка экономики</t>
  </si>
  <si>
    <t>НАЦИОНАЛЬНАЯ ОБОРОНА</t>
  </si>
  <si>
    <t>59 1 04 82140</t>
  </si>
  <si>
    <t>59 1 04 00000</t>
  </si>
  <si>
    <t>Основное мероприятие "Защита объектов информатизации"</t>
  </si>
  <si>
    <t>Аттестация автоматизированного рабочего места и ежегодный контроль эффективности мер защиты объектов информатизации (Закупка товаров, работ и услуг для обеспечения государственных (муниципальных) нужд)</t>
  </si>
  <si>
    <t>59 2 01 82320</t>
  </si>
  <si>
    <t>59 2 02 00000</t>
  </si>
  <si>
    <t>Основное мероприятие "Содействие занятости населения в поселениях Панинского муниципального района"</t>
  </si>
  <si>
    <t>59 2 02 78430</t>
  </si>
  <si>
    <t>Осуществление муниципального жилищного контроля (Закупка товаров, работ и услуг для обеспечения государственных (муниципальных) нужд)</t>
  </si>
  <si>
    <t>59 2 01 82120</t>
  </si>
  <si>
    <t>ОХРАНА ОКРУЖАЮЩЕЙ СРЕДЫ</t>
  </si>
  <si>
    <t>Охрана объектов растительного и животного мира и среды их обитания</t>
  </si>
  <si>
    <t>Подпрограмма "Охрана окружающей среды"</t>
  </si>
  <si>
    <t>59 4 00 00000</t>
  </si>
  <si>
    <t>59 4 01 00000</t>
  </si>
  <si>
    <t>Основное мероприятие "Регулирование качества окружения среды"</t>
  </si>
  <si>
    <t>Строительство межмуниципального экологического отходоперерабатывающего комплекса на территории Панинского муниципального района  (Закупка товаров, работ и услуг для обеспечения государственных (муниципальных) нужд)</t>
  </si>
  <si>
    <t>Основное мероприятие "Биологическое разнообразие"</t>
  </si>
  <si>
    <t>59 4 02 00000</t>
  </si>
  <si>
    <t>Проведение акций, мероприятий, в том числе, в школах, в связи с ежегодным всемирным днем окружающей среды (5 июня)  (Закупка товаров, работ и услуг для обеспечения государственных (муниципальных) нужд)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</si>
  <si>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</si>
  <si>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</si>
  <si>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</si>
  <si>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</si>
  <si>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Подпрограмма "Развитие СО НКО, системы ТОС и гражданского общества"</t>
  </si>
  <si>
    <t>59 3 00 00000</t>
  </si>
  <si>
    <t>59 3 01 00000</t>
  </si>
  <si>
    <t>59 3 02 00000</t>
  </si>
  <si>
    <t>Основное мероприятие "Социальная поддержка граждан"</t>
  </si>
  <si>
    <t>Улучшение качества жизни пожилых людей в Панинском муниципальном районе, обеспечение мер социальных гарантий муниципальных служащих в связи с выходом на пенсию (Социальное обеспечение и иные выплаты населению)</t>
  </si>
  <si>
    <t>59 3 02 82210</t>
  </si>
  <si>
    <t>Основное мероприятие "Оранизция правовой и социальной работы по защите прав и интересов ветеранов и инвалидов войны и труда"</t>
  </si>
  <si>
    <t>59 3 01 82220</t>
  </si>
  <si>
    <t>Организация правовой и социальной работы по защите прав и интересов ветеранов и инвалидов войны и труда  (Предоставление субсидий бюджетным, автономным учреждениям и иным некоммерческим организациям)</t>
  </si>
  <si>
    <t>Муниципальная программа Панинского муниципального района Воронежской области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</t>
  </si>
  <si>
    <t>Подпрограмма "Финансовое обеспечение муниципальных образований Панинского муниципального района для исполнения переданных полномочий"</t>
  </si>
  <si>
    <t>39 3 00 00000</t>
  </si>
  <si>
    <t>39 3 01 00000</t>
  </si>
  <si>
    <t>Расходы на создание и организацию   деятельности комиссий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</si>
  <si>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создание и организацию   деятельности комиссий по делам несовершеннолетних и защите их прав (Закупка товаров, работ и услуг для обеспечения государственных (муниципальных) нужд)</t>
  </si>
  <si>
    <t>39 3 01 78080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</si>
  <si>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государстенных полномочий по созданию и организации деятельности комиссий по делам несовершеннолетних и защите их  прав"</t>
  </si>
  <si>
    <t>39 3 02 00000</t>
  </si>
  <si>
    <t>39 3 02 78090</t>
  </si>
  <si>
    <t>Расходы на выполнение переданных полномочий по сбору информации от поселений, входящих в муниципальный район, необходимый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</si>
  <si>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переданных полномочий по сбору информации от поселений, входящих в муниципальный район, необходимый для ведения регистра муниципальных нормативных правовых актов (Закупка товаров, работ и услуг для обеспечения государственных (муниципальных) нужд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</si>
  <si>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государстенных полномочий по сбору информации от поселений,  входящих в муниципальный район, необходимой для ведения регистра муниципальных правовых актов Воронежской области"</t>
  </si>
  <si>
    <t>39 3 03 00000</t>
  </si>
  <si>
    <t>39 3 03 78470</t>
  </si>
  <si>
    <t>Расходы на создание и организацию   деятельности административных комиссий (Закупка товаров, работ и услуг для обеспечения государственных (муниципальных) нужд</t>
  </si>
  <si>
    <t>Расходы на создание и организацию  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</si>
  <si>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Основное мероприятие "Предоставление бюджету Панинского муниципального района субвенций на создание и организацию деятельности административных комиссий"</t>
  </si>
  <si>
    <t>Обеспечение проведения выборов и референдумов</t>
  </si>
  <si>
    <t>15 1 00 00000</t>
  </si>
  <si>
    <t>Развитие и поддержка малого и среднего предпринимательства</t>
  </si>
  <si>
    <t>15 1 01 00000</t>
  </si>
  <si>
    <t>Финансовая поддержка субъектов малого и среднего предпринимательства</t>
  </si>
  <si>
    <t>15 1 01 82150</t>
  </si>
  <si>
    <t>Предоставление субсидий субъектам малого и среднего предпринимательства на компенсацию части затрат, связанных с уплатой первого взноса (аванса) по договорам лизинга оборудования  (Иные бюджетные ассигнования)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</si>
  <si>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(Иные бюджетные ассигнования)</t>
  </si>
  <si>
    <t>15 2 02 00000</t>
  </si>
  <si>
    <t>Эпизоотическое и ветеринарно-санитарное благополучия Панинского муниципального района</t>
  </si>
  <si>
    <t>Обеспечение проведения противоэпизотических мероприятий (Закупка товаров, работ и услуг для обеспечения государственных (муниципальных) нужд)</t>
  </si>
  <si>
    <t>15 3 00 00000</t>
  </si>
  <si>
    <t>15 3 01 00000</t>
  </si>
  <si>
    <t>15 3 01 L0180</t>
  </si>
  <si>
    <t>Комплексное развитие сельских территорий на период 2020-2025 годов</t>
  </si>
  <si>
    <t>Улучшение жилищных условий граждан, проживающих на сельских территорях Панинского муниципального района</t>
  </si>
  <si>
    <t>Улучшение жилищных условий граждан, проживающих на сельских территориях Панинского муниципального района (Социальное обеспечение и иные выплаты населению)</t>
  </si>
  <si>
    <t>15 4 01 00000</t>
  </si>
  <si>
    <t>15 4 01 70370</t>
  </si>
  <si>
    <t>15 4 00 00000</t>
  </si>
  <si>
    <t>15 4 01 70380</t>
  </si>
  <si>
    <t>Защита прав потребителей на территории Панинского муниципального района Воронежской области</t>
  </si>
  <si>
    <t>Изготовление стенда для размещения в здани администрации Панинского муниципального района информации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</si>
  <si>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Информирование населения через СМИ и на официальном сайте администрации Панинского муниципального района, размещение на стендах в здании администрации информации о некачественных и опасных товарах и услугах в случае обнаружения их на потребительском рынке, о типичных нарушениях прав потребителей, нормах действующего законодательства РФ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</si>
  <si>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Ведомственная структура расходов  бюджета Панинского муниципального района  на 2020 год и плановый период 2021 и 2022 годов</t>
  </si>
  <si>
    <t>59 4 02 82160</t>
  </si>
  <si>
    <t>ЖИЛИЩНО-КОММУНАЛЬНОЕ ХОЗЯЙСТВО</t>
  </si>
  <si>
    <t>Благоустройство</t>
  </si>
  <si>
    <t>15 3 02 00000</t>
  </si>
  <si>
    <t>Обустройство территорий(Межбюджетные трансферты)</t>
  </si>
  <si>
    <t>15 3 02 78070</t>
  </si>
  <si>
    <t>Основное мероприятие "Обустройство территорий"</t>
  </si>
  <si>
    <t>11 2 02 L4670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</si>
  <si>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</si>
  <si>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05 0 00 00000</t>
  </si>
  <si>
    <t>05 1 00 00000</t>
  </si>
  <si>
    <t xml:space="preserve">05 1 01 00000 </t>
  </si>
  <si>
    <t>05 1 01 L4970</t>
  </si>
  <si>
    <t>Подпрограмма "Доступное  и комфортное жилье "</t>
  </si>
  <si>
    <t>Основное мероприятие "Создание условий для обеспечения доступным и комфортным жильем населения Панинского района"</t>
  </si>
  <si>
    <t>Обеспечение жильем молодых семей (Социальное обеспечение и иные выплаты населению)</t>
  </si>
  <si>
    <t>Другие вопросы в области жилищно-коммунального хозяйства</t>
  </si>
  <si>
    <t>05 1 02 00000</t>
  </si>
  <si>
    <t>05 1 02 52430</t>
  </si>
  <si>
    <t>Основное мероприятие "Создание условий для обеспечения качественными жилищно-коммунальными услугами населения Панинского муниципального района"</t>
  </si>
  <si>
    <t>05 2 00 00000</t>
  </si>
  <si>
    <t>05 2 01 00000</t>
  </si>
  <si>
    <t>05 2 01 78670</t>
  </si>
  <si>
    <t>05 2 01 78140</t>
  </si>
  <si>
    <t>Подпрограмма "Энергосбережение и повышение энергетической эффективности в Панинском муниципальном районе Воронежской области "</t>
  </si>
  <si>
    <t>Энергетическое обследование объектов социальной сферы и жилого фонда с разработкой проектных решений по повышению энергетической эффективности зданий и сооружений и их реализацией (Межбюджетные трансферты)</t>
  </si>
  <si>
    <t>05 3 00 00000</t>
  </si>
  <si>
    <t>05 3 01 00000</t>
  </si>
  <si>
    <t>05 3 01 78850</t>
  </si>
  <si>
    <t>05 3 01 78870</t>
  </si>
  <si>
    <t>Дорожное хозяйство (дорожные фонды)</t>
  </si>
  <si>
    <t>Подпрограмма "Развитие транспортной системы Панинского муниципального района Воронежской области "</t>
  </si>
  <si>
    <t>Основное мероприятие "Качественные и безопасные дороги в населенных пунктах Панинского муниципального района"</t>
  </si>
  <si>
    <t>Проектирование, строительство, капитальный ремонт и ремонт автомобильных дорог общего пользования местного значения на территории Панинского муниципального района (Межбюджетные трансферты)</t>
  </si>
  <si>
    <t>Проектирование, строительство, капитальный ремонт и ремонт автомобильных дорог общего пользования местного значения на территории Панинского муниципального района (Закупка товаров, работ и услуг для обеспечения государственных (муниципальных) нужд)</t>
  </si>
  <si>
    <t>05 3 01 82110</t>
  </si>
  <si>
    <t>Транспорт</t>
  </si>
  <si>
    <t>05 3 02 00000</t>
  </si>
  <si>
    <t>05 3 02 80170</t>
  </si>
  <si>
    <t>Основное мероприятие "Мероприятия направленные на поддержку внутримуниципальных пассажирских перевозок"</t>
  </si>
  <si>
    <t>Организация внутримуниципальных перевозок пассажиров и бигажа транспортом общего пользования (Предоставление субсидий бюджетным, автономным учреждениям и иным некоммерческим организациям)</t>
  </si>
  <si>
    <t>05 4 00 00000</t>
  </si>
  <si>
    <t>05 4 02 00000</t>
  </si>
  <si>
    <t>05 4 02 78810</t>
  </si>
  <si>
    <t>Подпрограмма "Строительство, реконструкция, капитальный ремонт объектов социальной сферы Панинского муниципального района Воронежской области "</t>
  </si>
  <si>
    <t>Основное мероприятие "Капитальный и текущий ремонт"</t>
  </si>
  <si>
    <t>Капитальный и текущий ремонт объектов Панинского муниципального района (Закупка товаров, работ и услуг для обеспечения государственных (муниципальных) нужд)</t>
  </si>
  <si>
    <t>05 4 01 00000</t>
  </si>
  <si>
    <t>05 4 01 78440</t>
  </si>
  <si>
    <t>Основное мероприятие "Строительство объектов"</t>
  </si>
  <si>
    <t>Строительство объектов Панинского муниципального района Воронежской области (Бюджетные инвестиции)</t>
  </si>
  <si>
    <t>Организация проведения оплачиваемых общественных работ  (Межбюджетные трансферты)</t>
  </si>
  <si>
    <t>Организация проведения оплачиваемых общественных работ (Межбюджетные трансферты)</t>
  </si>
  <si>
    <t>ОТДЕЛ ПО ОБРАЗОВАНИЮ, ОПЕКЕ, ПОПЕЧИТЕЛЬСТВУ, СПОРТУ И РАБОТЕ С МОЛОДЕЖЬЮ АДМИНИСТРАЦИИ ПАНИНСКОГО МУНИЦИПАЛЬНОГО РАЙОНА</t>
  </si>
  <si>
    <t>Муниципальная программа Панинского муниципального района Воронежской области «Развитие образования»</t>
  </si>
  <si>
    <t>02 0 00 00000</t>
  </si>
  <si>
    <t>02 9 00 00000</t>
  </si>
  <si>
    <t>Подпрограмма «Повышение доступности и качества общего образования»</t>
  </si>
  <si>
    <t>02 2 00 00000</t>
  </si>
  <si>
    <t>02 2 09 00000</t>
  </si>
  <si>
    <t>Подпрограмма «Дети-сироты и дети, нуждающиеся в особой защите государства»</t>
  </si>
  <si>
    <t>02 9 05 00000</t>
  </si>
  <si>
    <t>02 9 05 78390</t>
  </si>
  <si>
    <t>Дошкольное образование</t>
  </si>
  <si>
    <t>02 1 00 00000</t>
  </si>
  <si>
    <t>02 1 01 00000</t>
  </si>
  <si>
    <t>02 1 01 78290</t>
  </si>
  <si>
    <t>Расходы на выполнение переданных полномочий по организации и осуществлению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</si>
  <si>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переданных полномочий по организации и осуществлению деятельности по опеке и попечительству(Закупка товаров, работ и услуг для обеспечения государственных (муниципальных) нужд)</t>
  </si>
  <si>
    <t>Подпрограмма «Повышение доступности и качества дошкольного образования»</t>
  </si>
  <si>
    <t>Основное мероприятие "Расходы на обеспечение деятельности (оказание услуг) дошкольных учреждений"</t>
  </si>
  <si>
    <t>Финансовое обеспечение деятельности дошкольных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</si>
  <si>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деятельности дошкольных учреждений (Закупка товаров, работ и услуг для обеспечения государственных (муниципальных) нужд)</t>
  </si>
  <si>
    <t>Основное мероприятие "Субвенция на выполнение переданных полномочий по организации и осуществлению деятельности по опеке и попечительству"</t>
  </si>
  <si>
    <t>Общее образование</t>
  </si>
  <si>
    <t>02 2 09 78120</t>
  </si>
  <si>
    <t>Основное мероприятие " Финансовое обеспечение деятельности ОУ "</t>
  </si>
  <si>
    <t>Финансовое обеспечение деятельности общеобразовательных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</si>
  <si>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деятельности общеобразовательных учреждений (Закупка товаров, работ и услуг для обеспечения государственных (муниципальных) нужд)</t>
  </si>
  <si>
    <t>02 2 09 71630</t>
  </si>
  <si>
    <t>Расходы на материально-техническое оснащение (Закупка товаров, работ и услуг для обеспечения государственных (муниципальных) нужд)</t>
  </si>
  <si>
    <t>02 2 07 00000</t>
  </si>
  <si>
    <t>02 2 07 78130</t>
  </si>
  <si>
    <t>Основное мероприятие " Охрана жизни и здоровья детей "</t>
  </si>
  <si>
    <t>02 2 Е1 51690</t>
  </si>
  <si>
    <t>02 2 Е1 00000</t>
  </si>
  <si>
    <t>02 2 Е4 00000</t>
  </si>
  <si>
    <t>02 2 Е4 52100</t>
  </si>
  <si>
    <t>Основное мероприятие " Региональный проект «Современная школа» 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</si>
  <si>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 (Закупка товаров, работ и услуг для обеспечения государственных (муниципальных) нужд)</t>
  </si>
  <si>
    <t>Основное мероприятие " Региональный проект «Цифровая образовательная среда» "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</si>
  <si>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 (Закупка товаров, работ и услуг для обеспечения государственных (муниципальных) нужд)</t>
  </si>
  <si>
    <t>02 2 10 00000</t>
  </si>
  <si>
    <t>02 2 10 78120</t>
  </si>
  <si>
    <t>02 2 10 78320</t>
  </si>
  <si>
    <t>02 2 10 78130</t>
  </si>
  <si>
    <t>Субсидия на обеспечение молочной продукцией  (Закупка товаров, работ и услуг для обеспечения государственных (муниципальных) нужд)</t>
  </si>
  <si>
    <t>Основное мероприятие " Предоставление субсидий бюджетным организациям"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</si>
  <si>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(Предоставление субсидий бюджетным, автономным учреждениям и иным некоммерческим организациям)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</si>
  <si>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(Предоставление субсидий бюджетным, автономным учреждениям и иным некоммерческим организациям)</t>
  </si>
  <si>
    <t xml:space="preserve">07 </t>
  </si>
  <si>
    <t>Молодежная политика</t>
  </si>
  <si>
    <t>02 4 00 00000</t>
  </si>
  <si>
    <t>02 4 01 00000</t>
  </si>
  <si>
    <t>02 4 01 78410</t>
  </si>
  <si>
    <t>02 4 01 78320</t>
  </si>
  <si>
    <t>Расходы на оздоровление детей (Социальное обеспечение и иные выплаты населению)</t>
  </si>
  <si>
    <t>Субсидия на организацию отдыха и оздоровления детей  (Закупка товаров, работ и услуг для обеспечения государственных (муниципальных) нужд)</t>
  </si>
  <si>
    <t>Подпрограмма «Создание условий для организации отдыха и оздоровления детей и молодежи»</t>
  </si>
  <si>
    <t>Основное мероприятие " Организация и финансирование воспитательной работы, содержательного досуга и отдыха детей в период оздоровительной компании "</t>
  </si>
  <si>
    <t>Охрана семьи и детства</t>
  </si>
  <si>
    <t>02 9 01 00000</t>
  </si>
  <si>
    <t xml:space="preserve">02 9 02 00000 </t>
  </si>
  <si>
    <t>02 9 03 00000</t>
  </si>
  <si>
    <t>02 9 04 00000</t>
  </si>
  <si>
    <t>02 9 01 52600</t>
  </si>
  <si>
    <t>02 9 02 78541</t>
  </si>
  <si>
    <t>02 9 03 78543</t>
  </si>
  <si>
    <t>02 9 04 78542</t>
  </si>
  <si>
    <t>Основное мероприятие "Субвенция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семью"</t>
  </si>
  <si>
    <t>Основное мероприятие "Субвенция бюджету муниципального образования на обеспечение выплат приемной семье на содержание подопечных детей"</t>
  </si>
  <si>
    <t>Основное мероприятие "Субвенция бюджету муниципального образования на обеспечение выплат семьям опекунов на содержание подопечных детей"</t>
  </si>
  <si>
    <t>Основное мероприятие "Субвенция бюджету муниципального образования на обеспечение выплаты вознаграждения, причитающегося приемному родителю"</t>
  </si>
  <si>
    <t>Расходы на компенсацию, выплачиваемую родителям (законным представителям) в целях материальной поддержки воспитания и обучения детей(Социальное обеспечение и иные выплаты населению)</t>
  </si>
  <si>
    <t>02 9 06 78150</t>
  </si>
  <si>
    <t>Вознаграждение причитающееся приемному родителю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</si>
  <si>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Выплаты семьям опекунов на содержание подопечных детей (Социальное обеспечение и иные выплаты населению)</t>
  </si>
  <si>
    <t>Выплаты приемной семье на содержание подопечных детей (Социальное обеспечение и иные выплаты населению)</t>
  </si>
  <si>
    <t>Выплата единовременного пособия при всех формах устройства детей, лишенных родительского попечения, в семью (Социальное обеспечение и иные выплаты населению)</t>
  </si>
  <si>
    <t>02 9 06 00000</t>
  </si>
  <si>
    <t>02 2 01 00000</t>
  </si>
  <si>
    <t>02 2 03 00000</t>
  </si>
  <si>
    <t>Основное мероприятие "Повышение качества образования через развитие независимых форм оценивания и реализацию мероприятий, направленных на проведение мониторинга достижений учащихся"</t>
  </si>
  <si>
    <t>02 2 04 00000</t>
  </si>
  <si>
    <t>Основное мероприятие "Информатизация школ"</t>
  </si>
  <si>
    <t>02 2 05 00000</t>
  </si>
  <si>
    <t>Основное мероприятие "Укрепление материально-технической базы ОУ, оптимизация сети ОУ"</t>
  </si>
  <si>
    <t>02 2 06 00000</t>
  </si>
  <si>
    <t>Основное мероприятие "Обеспечение противопожарной безопасности"</t>
  </si>
  <si>
    <t>Основное мероприятие "Школьный автобус"</t>
  </si>
  <si>
    <t>02 2 08 00000</t>
  </si>
  <si>
    <t>02 3 00 00000</t>
  </si>
  <si>
    <t>02 3 02 00000</t>
  </si>
  <si>
    <t>Основное мероприятие " Предоставление субсидий бюджетным учреждениям"</t>
  </si>
  <si>
    <t>02 5 00 00000</t>
  </si>
  <si>
    <t>02 5 01 00000</t>
  </si>
  <si>
    <t>Подпрограмма «Молодежь»</t>
  </si>
  <si>
    <t>Основное мероприятие "Вовлечение молодежи в социальную политику"</t>
  </si>
  <si>
    <t>Подпрограмма «Подготовка молодежи к службе в ВС РФ»</t>
  </si>
  <si>
    <t>Основное мероприятие "Допризывная подготовка молодежи к службе в Вооруженных Силах Российской Федерации"</t>
  </si>
  <si>
    <t>02 6 00 00000</t>
  </si>
  <si>
    <t>02 6 01 00000</t>
  </si>
  <si>
    <t>02 7 00 00000</t>
  </si>
  <si>
    <t>Подпрограмма «Обеспечение деятельности МКУ Панинская "ЦБУО" и ЦУВР»</t>
  </si>
  <si>
    <t>02 7 01 00000</t>
  </si>
  <si>
    <t>02 8 00 00000</t>
  </si>
  <si>
    <t>Подпрограмма «Обеспечение и реализация муниципальной программы "Развитие образования"»</t>
  </si>
  <si>
    <t>Основное мероприятие "Расходы на обеспечение функций муниципальных органов"</t>
  </si>
  <si>
    <t>02 8 01 00000</t>
  </si>
  <si>
    <t>11 2 02 L5190</t>
  </si>
  <si>
    <t>Расходы на приобретение подвижных многофункциональных культурных центров (автоклубах) (предоставление субсидий бюджетным, автономным учреждениям и иным некоммерческим организациям)</t>
  </si>
  <si>
    <t>11 3 01 78950</t>
  </si>
  <si>
    <t>11 3 02 L5190</t>
  </si>
  <si>
    <t>Комплектование книжных фондов (Закупка товаров, работ и услуг для обеспечения государственных (муниципальных) нужд)</t>
  </si>
  <si>
    <t>02 1 01 00590</t>
  </si>
  <si>
    <t>Расходы на обеспечение деятельности (оказание услуг) муниципальных учреждений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</si>
  <si>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обеспечению деятельности общеобразовательных учреждений (Закупка товаров, работ и услуг для обеспечения государственных (муниципальных) нужд)</t>
  </si>
  <si>
    <t>02 2 09 80020</t>
  </si>
  <si>
    <t>округление</t>
  </si>
  <si>
    <t>Мероприятия по обеспечению деятельности общеобразовательных учреждений (Иные бюджетные ассигнования)</t>
  </si>
  <si>
    <t>02 2 05 83000</t>
  </si>
  <si>
    <t>Мероприятия по укреплению материально-технической базы образовательных учреждений (Закупка товаров, работ и услуг для обеспечения государственных (муниципальных) нужд)</t>
  </si>
  <si>
    <t>02 2 08 80040</t>
  </si>
  <si>
    <t>Мероприятия по развитию системы «Школьный автобус»  (Закупка товаров, работ и услуг для обеспечения государственных (муниципальных) нужд)</t>
  </si>
  <si>
    <t>02 2 06 80050</t>
  </si>
  <si>
    <t>Мероприятия по обеспечению  противопожарной безопасности общеобразовательных учреждений (Закупка товаров, работ и услуг для обеспечения государственных (муниципальных) нужд)</t>
  </si>
  <si>
    <t>02 2 04 80060</t>
  </si>
  <si>
    <t>Мероприятия по информатизации  школ (Закупка товаров, работ и услуг для обеспечения государственных (муниципальных) нужд)</t>
  </si>
  <si>
    <t>02 2 03 80070</t>
  </si>
  <si>
    <t>Мероприятия по проведению  государственной аттестации выпускников школ (Закупка товаров, работ и услуг для обеспечения государственных (муниципальных) нужд)</t>
  </si>
  <si>
    <t>02 2 07 80080</t>
  </si>
  <si>
    <t>Мероприятия по охране жизни и здоровья детей   (Закупка товаров, работ и услуг для обеспечения государственных (муниципальных) нужд)</t>
  </si>
  <si>
    <t>02 2 01 80090</t>
  </si>
  <si>
    <t>Мероприятие Одаренные дети  (Закупка товаров, работ и услуг для обеспечения государственных (муниципальных) нужд)</t>
  </si>
  <si>
    <t>Мероприятие Одаренные дети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</si>
  <si>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02 2 10 80100</t>
  </si>
  <si>
    <t>Предоставление субсидий бюджетным учреждениям (Предоставление субсидий бюджетным, автономным учреждениям и иным некоммерческим организациям)</t>
  </si>
  <si>
    <t>02 3 02 80100</t>
  </si>
  <si>
    <t>02 4 01 80110</t>
  </si>
  <si>
    <t>02 4 01 82200</t>
  </si>
  <si>
    <t>Мероприятия по проведению оздоровительной кампании детей (Социальное обеспечение и иные выплаты населению)</t>
  </si>
  <si>
    <t>Мероприятия по организации отдыха и оздоровления детей и молодежи (Закупка товаров, работ и услуг для обеспечения государственных (муниципальных) нужд)</t>
  </si>
  <si>
    <t>Мероприятия по организации отдыха и оздоровления детей 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</si>
  <si>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02 5 01 80120</t>
  </si>
  <si>
    <t>Мероприятия  в рамках подпрограммы «Молодежь» (Закупка товаров, работ и услуг для обеспечения государственных (муниципальных) нужд)</t>
  </si>
  <si>
    <t>02 5 01 80160</t>
  </si>
  <si>
    <t>Мероприятия, связанные с вовлечением  молодежи в социальную практику(Закупка товаров, работ и услуг для обеспечения государственных (муниципальных) нужд)</t>
  </si>
  <si>
    <t>02 6 01 82190</t>
  </si>
  <si>
    <t>Мероприятия по подготовке молодежи к службе  в Вооруженных Силах Российской Федерации  (Закупка товаров, работ и услуг для обеспечения государственных (муниципальных) нужд)</t>
  </si>
  <si>
    <t>Другие вопросы в области образования</t>
  </si>
  <si>
    <t>02 8 01 82010</t>
  </si>
  <si>
    <t>Расходы на обеспечение функций муниципальных органов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</si>
  <si>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(Разработка, закупка и ремонт вооружений, военной и специальной техники, продукции производственно-технического назначения и имущества)</t>
  </si>
  <si>
    <t>Расходы на обеспечение функций муниципальных органов (Иные бюджетные ассигнования)</t>
  </si>
  <si>
    <t>02 7 01 00590</t>
  </si>
  <si>
    <t>Расходы на обеспечение деятельности (оказание услуг) муниципальных учреждений (Разработка, закупка и ремонт вооружений, военной и специальной техники, продукции производственно-технического назначения и имущества)</t>
  </si>
  <si>
    <t>13 0 00 00000</t>
  </si>
  <si>
    <t>ФИЗИЧЕСКАЯ КУЛЬТУРА И СПОРТ</t>
  </si>
  <si>
    <t>Массовый спорт</t>
  </si>
  <si>
    <t>Муниципальная программа Панинского муниципального района Воронежской области «РАЗВИТИЕ ФИЗИЧЕСКОЙ КУЛЬТУРЫ И СПОРТА»</t>
  </si>
  <si>
    <t>Основное мероприятие " Организация и проведение физкультурно-оздоровительной и спортивно-массовой работы с обучающимися"</t>
  </si>
  <si>
    <t>13 0 01 00000</t>
  </si>
  <si>
    <t>13 0 02 00000</t>
  </si>
  <si>
    <t>Основное мероприятие " Участие в областных и всероссийских спортивно-массовых мероприятиях"</t>
  </si>
  <si>
    <t>Основное мероприятие " Финансовое обеспечение деятельности объектов физической культуры и спорта"</t>
  </si>
  <si>
    <t>13 0 05 00000</t>
  </si>
  <si>
    <t>13 0 05 80100</t>
  </si>
  <si>
    <t>13 0 01 82250</t>
  </si>
  <si>
    <t>Мероприятия в области физической культуры и спорта "Закупка товаров, работ и услуг для обеспечения государственных (муниципальных) нужд"</t>
  </si>
  <si>
    <t>13 0 02 82250</t>
  </si>
  <si>
    <t>08 0 00 00000</t>
  </si>
  <si>
    <t>08 1 00 00000</t>
  </si>
  <si>
    <t>08 1 12 00000</t>
  </si>
  <si>
    <t>08 1 14 00000</t>
  </si>
  <si>
    <t>08 1 17 00000</t>
  </si>
  <si>
    <t>08 1 12 78430</t>
  </si>
  <si>
    <t>Муниципальная программа Панинского муниципального района Воронежской области  "Обеспечение общественного порядка и противодействие преступности"</t>
  </si>
  <si>
    <t>Подпрограмма «Профилактика правонарушений на территории Панинского муниципального района Воронежской области»</t>
  </si>
  <si>
    <t>08 1 14 80190</t>
  </si>
  <si>
    <t>Мероприятия по укреплению гражданского единства и гармонизация межнациональных отношений "Закупка товаров, работ и услуг для обеспечения государственных (муниципальных) нужд"</t>
  </si>
  <si>
    <t>08 1 17 80081</t>
  </si>
  <si>
    <t>Мероприятия по приобретению светоотражающих наклеек для школьников начальных классов "Закупка товаров, работ и услуг для обеспечения государственных (муниципальных) нужд"</t>
  </si>
  <si>
    <t>08 1 08 82250</t>
  </si>
  <si>
    <t>08 1 08 00000</t>
  </si>
  <si>
    <t>Основное мероприятие "Укрепление гражданского единства и гармонизация межнациональных отношений"</t>
  </si>
  <si>
    <r>
      <t>Организация временного трудоустройства несовершеннолетних граждан в возрасте от 14 до 18 лет в свободное от учебы время, безработных граждан испытывающих трудности в поиске работы, безработных граждан в возрасте от 18 до 20 лет, имеющих среднее профессиональное образование и ищущих работу впервые "Расходы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  <r>
      <rPr>
        <b/>
        <sz val="14"/>
        <color theme="1"/>
        <rFont val="Times New Roman"/>
        <family val="1"/>
        <charset val="204"/>
      </rPr>
      <t>"</t>
    </r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</si>
  <si>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</si>
  <si>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Основное мероприятие " Проведение соревнований по различным видам спорта: -спортекиада учащихся Панинского муниципального района, -проведение турниров по мини футболу и футболу"</t>
  </si>
  <si>
    <t>Подпрограмма "Развитие и поддержка малого и среднего предпринимательства"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</si>
  <si>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</si>
  <si>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Федерации(Закупка товаров, работ и услуг для обеспечения государственных (муниципальных) нужд)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</si>
  <si>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</si>
  <si>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 (Закупка товаров, работ и услуг для обеспечения государственных (муниципальных) нужд)</t>
  </si>
  <si>
    <t>59 4 02 82161</t>
  </si>
  <si>
    <t>Основное мероприятие "Финансовое обеспечение деятельности МБУК "МДКиД""</t>
  </si>
  <si>
    <t>Основное мероприятие "Повышение квалификации работников"</t>
  </si>
  <si>
    <t>Основное мероприятие "Финансовое обеспечение деятельности МКУ  П "ЦБУК" и выполнение других обязательств органов местного самоуправления"</t>
  </si>
  <si>
    <t>Основное мероприятие "Финансовое обеспечение деятельности МКУ П "ЦБУК" и выполнение других обязательств органов местного самоуправления"</t>
  </si>
  <si>
    <t>Основное мероприятие "Финансовое обеспечение деятельности отдела культуры и архивного дела администрации муниципального района и выполнение других обязательств органов местного самоуправления"</t>
  </si>
  <si>
    <t>Основное мероприятие "Финансовое обеспечение деятельности МБУ ДО "ДШИ" р.п. Панино"</t>
  </si>
  <si>
    <t>Основное мероприятие "Развитие системы поддержки талантливых детей и творческих педагогов"</t>
  </si>
  <si>
    <t>Субсидия на обеспечение молочной продукцией бюджетным учреждениям (Предоставление субсидий бюджетным, автономным учреждениям и иным некоммерческим организациям)</t>
  </si>
  <si>
    <t>Субсидия на организацию отдыха и оздоровления детей бюджетным учреждениям (Предоставление субсидий бюджетным, автономным учреждениям и иным некоммерческим организациям)</t>
  </si>
  <si>
    <t>Субсидия на обеспечение молочной продукцией бюджетным учреждениям(Предоставление субсидий бюджетным, автономным учреждениям и иным некоммерческим организациям)</t>
  </si>
  <si>
    <t>Финансовое обеспечение деятельности бюджетных общеобразовательных учреждений (Предоставление субсидий бюджетным, автономным учреждениям и иным некоммерческим организациям)</t>
  </si>
  <si>
    <t>Основное мероприятие "Развитие информационно-консультационной помощи на селе"</t>
  </si>
  <si>
    <t>Информационное обеспечение населения Панинского муниципального района по вопросам защиты прав потребителей и профилактика правонарушений в сфере защиты прав потребителей</t>
  </si>
  <si>
    <t>Муниципальная программа Панинского муниципального района Воронежской области "Обеспечение доступным и комфортным жильем и коммунальными услугами населения Панинского муниципального района"</t>
  </si>
  <si>
    <t>15 2 02 78450</t>
  </si>
  <si>
    <t>15 2 02 450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</si>
  <si>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</si>
  <si>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</si>
  <si>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Выдача разрешений на строительство объекта, выдача разрешений на ввод объекта в эксплуатацию, предоставление разрешений о согласовании архитектурно-градостроительного облика  объекта капитального строительства, предоставление градостроительного плана земельного участка  (Закупка товаров, работ и услуг для обеспечения государственных (муниципальных) нужд)</t>
  </si>
  <si>
    <t>Выдача разрешений на строительство объекта, выдача разрешений на ввод объекта в эксплуатацию, предоставление разрешений о согласовании архитектурно-градостроительного облика объекта капитального строительства, предоставление градостроительного плана земельного участка  (Закупка товаров, работ и услуг для обеспечения государственных (муниципальных) нужд)</t>
  </si>
  <si>
    <t>Очистка от мусора береговой полосы водных объектов рыбохозяйственного значения в местах наиболее часто посещаемых отдыхающими (Закупка товаров, работ и услуг для обеспечения государственных (муниципальных) нужд)</t>
  </si>
  <si>
    <t>Очистка от мусора береговой полосы водных объектов рыбохозяйственного значения в местах наиболее часто посещаемых отдыхающими   (Закупка товаров, работ и услуг для обеспечения государственных (муниципальных) нужд)</t>
  </si>
  <si>
    <t>Прочие межбюджетные трансферты общего характера</t>
  </si>
  <si>
    <t>Подпрограмма «Развитие дополнительного образования и воспитания детей»</t>
  </si>
  <si>
    <t>Основное мероприятие "Компенсация родителям в целях материальной поддержки детей в ДОО"</t>
  </si>
  <si>
    <t>Основное мероприятие "Внедрение современных энергосберегающих технологий на объектах социальной сферы, жилищно-коммунального хозяйства в жилищном комплексе"</t>
  </si>
  <si>
    <t>Основное мероприятие "Приобретение светоотражающих наклеек для школьников начальных классов"</t>
  </si>
  <si>
    <t>Муниципальная программа Панинского муниципального района Воронежской области «Защита населения и территории Панинского муниципального района Воронежской области от чрезвычайных ситуаций»</t>
  </si>
  <si>
    <t>Подпрограмма "Развитие и модернизация защиты населения от угроз чрезвычайных ситуаций и пожаров"</t>
  </si>
  <si>
    <t>Подпрограмма «Совершенствование работы единой дежурно-диспетчерской службы Панинского муниципального района»</t>
  </si>
  <si>
    <t>Основное мероприятие "Художественно-эстетическое воспитание учащихся через организацию и проведение конкурсов, смотров, фестивалей, посещение и участие в творчески мероприятиях"</t>
  </si>
  <si>
    <t>Основное мероприятие "Финансовое обеспечение деятельности филиала МБУК "МДКиД"-КДЦ кинотеатр "Восток"</t>
  </si>
  <si>
    <t>Основное мероприятие "Финансовое обеспечение деятельности МБУК "МДК иД" в части передачи полномочий сельских поселений в сфере культуры"</t>
  </si>
  <si>
    <t>10 1 00 20570</t>
  </si>
  <si>
    <t>Сокращение времени оповещения населения (Закупка товаров, работ и услуг для обеспечения государственных (муниципальных) нужд)</t>
  </si>
  <si>
    <t>Основное мероприятие "Эпизоотическое и ветеринарно-санитарное благополучия Панинского муниципального района"</t>
  </si>
  <si>
    <t>Подпрограмма "Комплексное развитие сельских территорий на период 2020-2025 годов"</t>
  </si>
  <si>
    <t>Основное мероприятие "Улучшение жилищных условий граждан, проживающих на сельских территорях Панинского муниципального района"</t>
  </si>
  <si>
    <t>Подпрограмма "Защита прав потребителей на территории Панинского муниципального района Воронежской области"</t>
  </si>
  <si>
    <t>Основное мероприятие "Информационное обеспечение населения Панинского муниципального района по вопросам защиты прав потребителей и профилактика правонарушений в сфере защиты прав потребителей"</t>
  </si>
  <si>
    <t>59 2 01 82121</t>
  </si>
  <si>
    <t>15 1 01 82151</t>
  </si>
  <si>
    <t>59 4 01 82162</t>
  </si>
  <si>
    <t>02 2 05 78100</t>
  </si>
  <si>
    <t>02 2 10 71630</t>
  </si>
  <si>
    <t>Расходы на материально-техническое оснащение (Предоставление субсидий бюджетным, автономным учреждениям и иным некоммерческим организациям)</t>
  </si>
  <si>
    <t xml:space="preserve">Субсидии на софинансирование капитальных вложений в объекты муниципальной собственности           (Закупка товаров, работ и услуг для обеспечения государственных (муниципальных) нужд)    </t>
  </si>
  <si>
    <t>05 4 01 78100</t>
  </si>
  <si>
    <t>Субсидии на софинансирование капитальных вложений в объекты муниципальной собственности (Капитальные вложения в объекты государственной (муниципальной) собственности)</t>
  </si>
  <si>
    <t>админ.</t>
  </si>
  <si>
    <t>05 1 02 82020</t>
  </si>
  <si>
    <t>Устройство объектов Панинского муниципального района (Закупка товаров, работ и услуг для обеспечения государственных (муниципальных) нужд)</t>
  </si>
  <si>
    <t>Изготовление стенда для размещения в здании администрации Панинского муниципального района информации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</si>
  <si>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поселений,  входящих в муниципальный район, необходимой для ведения регистра муниципальных правовых актов Воронежской области"</t>
  </si>
  <si>
    <t>Подпрограмма "Содействие развитию муниципальных образований и местного самоуправления"</t>
  </si>
  <si>
    <t>Основное мероприятие "Реализация муниципальной политики в сфере социально-экономического развития муниципальных образований"</t>
  </si>
  <si>
    <t>Подпрограмма "Совершенствование работы единой дежурно-диспетчерской службы Панинского муниципального района"</t>
  </si>
  <si>
    <t>Обеспечение проведения противоэпизоотических мероприятий (Закупка товаров, работ и услуг для обеспечения государственных (муниципальных) нужд)</t>
  </si>
  <si>
    <t>Организация внутримуниципальных перевозок пассажиров и багажа транспортом общего пользования (Предоставление субсидий бюджетным, автономным учреждениям и иным некоммерческим организациям)</t>
  </si>
  <si>
    <t>Подпрограмма "Содействие развитию муниципальных образований"</t>
  </si>
  <si>
    <t>Замена устаревших с низкой энергоэффективностью светильников уличного освещения и светильниково бъектов социальной сферы на светодиодные. Установка автоматических систем управления уличным освещением (Межбюджетные трансферты)</t>
  </si>
  <si>
    <t>Строительство и реконструкция систем водоснабжения и водоотведения городских и сельских поселений Панинского муниципального района Воронежской области (Межбюджетные трансферты)</t>
  </si>
  <si>
    <t>Улучшение жилищных условий граждан, проживающих на сельских территориях Панинского муниципального района</t>
  </si>
  <si>
    <t>Основное мероприятие "Организация правовой и социальной работы по защите прав и интересов ветеранов и инвалидов войны и труда"</t>
  </si>
  <si>
    <t>Основное мероприятие "Финансовое обеспечение МКУ Панинская ЦБУО" и ЦУВР, подведомственные отделу по образованию</t>
  </si>
  <si>
    <t>Основное мероприятие " Проведение соревнований по различным видам спорта: -спартакиада учащихся Панинского муниципального района, -проведение турниров по мини футболу и футболу"</t>
  </si>
  <si>
    <t>Резервный фонд администрации Панинского муниципального района на проведение аварийно-восстановительных работ (Иные бюджетные ассигнования)</t>
  </si>
  <si>
    <t>Подпрограмма «Содействие развитию муниципальных образований и местного самоуправления»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</si>
  <si>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 прав"</t>
  </si>
  <si>
    <t>Замена устаревших с низкой энергоэффективностью светильников уличного освещения и светильников объектов социальной сферы на светодиодные. Установка автоматических систем управления уличным освещением (Межбюджетные трансферты)</t>
  </si>
  <si>
    <t>Подпрограмма «Развитие дополнтиельного образования и воспитания детей»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</si>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</sst>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ill="1" applyBorder="1"/>
    <xf numFmtId="164" fontId="0" fillId="2" borderId="0" xfId="0" applyNumberFormat="1" applyFill="1"/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top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FFFF71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2"/>
  <sheetViews>
    <sheetView tabSelected="1" workbookViewId="0">
      <selection activeCell="E1" sqref="E1:I6"/>
    </sheetView>
  </sheetViews>
  <sheetFormatPr defaultRowHeight="15"/>
  <cols>
    <col min="1" max="1" width="65.875" customWidth="1"/>
    <col min="2" max="2" width="5.625" style="6" customWidth="1"/>
    <col min="3" max="4" width="4.125" style="6" customWidth="1"/>
    <col min="5" max="5" width="19" style="6" customWidth="1"/>
    <col min="6" max="6" width="4.875" style="6" customWidth="1"/>
    <col min="7" max="7" width="12.75" style="6" customWidth="1"/>
    <col min="8" max="8" width="12.625" style="6" customWidth="1"/>
    <col min="9" max="9" width="12.375" style="6" customWidth="1"/>
    <col min="10" max="10" width="13.875" customWidth="1"/>
    <col min="11" max="11" width="14.625" customWidth="1"/>
    <col min="12" max="12" width="13.375" customWidth="1"/>
  </cols>
  <sheetData>
    <row r="1" spans="1:14">
      <c r="A1" s="103"/>
      <c r="B1" s="103"/>
      <c r="C1" s="103"/>
      <c r="D1" s="103"/>
      <c r="E1" s="101" t="s">
        <v>0</v>
      </c>
      <c r="F1" s="102"/>
      <c r="G1" s="102"/>
      <c r="H1" s="102"/>
      <c r="I1" s="102"/>
    </row>
    <row r="2" spans="1:14">
      <c r="A2" s="103"/>
      <c r="B2" s="103"/>
      <c r="C2" s="103"/>
      <c r="D2" s="103"/>
      <c r="E2" s="102"/>
      <c r="F2" s="102"/>
      <c r="G2" s="102"/>
      <c r="H2" s="102"/>
      <c r="I2" s="102"/>
    </row>
    <row r="3" spans="1:14">
      <c r="A3" s="103"/>
      <c r="B3" s="103"/>
      <c r="C3" s="103"/>
      <c r="D3" s="103"/>
      <c r="E3" s="102"/>
      <c r="F3" s="102"/>
      <c r="G3" s="102"/>
      <c r="H3" s="102"/>
      <c r="I3" s="102"/>
    </row>
    <row r="4" spans="1:14">
      <c r="A4" s="103"/>
      <c r="B4" s="103"/>
      <c r="C4" s="103"/>
      <c r="D4" s="103"/>
      <c r="E4" s="102"/>
      <c r="F4" s="102"/>
      <c r="G4" s="102"/>
      <c r="H4" s="102"/>
      <c r="I4" s="102"/>
    </row>
    <row r="5" spans="1:14">
      <c r="A5" s="103"/>
      <c r="B5" s="103"/>
      <c r="C5" s="103"/>
      <c r="D5" s="103"/>
      <c r="E5" s="102"/>
      <c r="F5" s="102"/>
      <c r="G5" s="102"/>
      <c r="H5" s="102"/>
      <c r="I5" s="102"/>
    </row>
    <row r="6" spans="1:14" ht="39" customHeight="1">
      <c r="A6" s="103"/>
      <c r="B6" s="103"/>
      <c r="C6" s="103"/>
      <c r="D6" s="103"/>
      <c r="E6" s="102"/>
      <c r="F6" s="102"/>
      <c r="G6" s="102"/>
      <c r="H6" s="102"/>
      <c r="I6" s="102"/>
    </row>
    <row r="7" spans="1:14" ht="40.5" customHeight="1">
      <c r="A7" s="104" t="s">
        <v>277</v>
      </c>
      <c r="B7" s="104"/>
      <c r="C7" s="104"/>
      <c r="D7" s="104"/>
      <c r="E7" s="104"/>
      <c r="F7" s="104"/>
      <c r="G7" s="104"/>
      <c r="H7" s="104"/>
      <c r="I7" s="104"/>
    </row>
    <row r="8" spans="1:14" ht="36.75" customHeight="1">
      <c r="A8" s="105" t="s">
        <v>1</v>
      </c>
      <c r="B8" s="106" t="s">
        <v>2</v>
      </c>
      <c r="C8" s="107" t="s">
        <v>3</v>
      </c>
      <c r="D8" s="107" t="s">
        <v>4</v>
      </c>
      <c r="E8" s="106" t="s">
        <v>5</v>
      </c>
      <c r="F8" s="106" t="s">
        <v>6</v>
      </c>
      <c r="G8" s="106" t="s">
        <v>23</v>
      </c>
      <c r="H8" s="106"/>
      <c r="I8" s="106"/>
    </row>
    <row r="9" spans="1:14" ht="18.75">
      <c r="A9" s="105"/>
      <c r="B9" s="106"/>
      <c r="C9" s="107"/>
      <c r="D9" s="107"/>
      <c r="E9" s="106"/>
      <c r="F9" s="106"/>
      <c r="G9" s="89">
        <v>2020</v>
      </c>
      <c r="H9" s="89">
        <v>2021</v>
      </c>
      <c r="I9" s="89">
        <v>2022</v>
      </c>
      <c r="J9" s="12"/>
      <c r="K9" s="12"/>
      <c r="L9" s="12"/>
    </row>
    <row r="10" spans="1:14" ht="18.75">
      <c r="A10" s="88">
        <v>1</v>
      </c>
      <c r="B10" s="89">
        <v>2</v>
      </c>
      <c r="C10" s="90">
        <v>3</v>
      </c>
      <c r="D10" s="90">
        <v>4</v>
      </c>
      <c r="E10" s="89">
        <v>5</v>
      </c>
      <c r="F10" s="89">
        <v>6</v>
      </c>
      <c r="G10" s="89">
        <v>7</v>
      </c>
      <c r="H10" s="89">
        <v>8</v>
      </c>
      <c r="I10" s="89">
        <v>9</v>
      </c>
      <c r="J10" s="26"/>
      <c r="K10" s="26"/>
      <c r="L10" s="26"/>
      <c r="M10" s="17"/>
    </row>
    <row r="11" spans="1:14" ht="18.75">
      <c r="A11" s="88" t="s">
        <v>7</v>
      </c>
      <c r="B11" s="89"/>
      <c r="C11" s="90"/>
      <c r="D11" s="90"/>
      <c r="E11" s="89"/>
      <c r="F11" s="89"/>
      <c r="G11" s="22">
        <f>SUM(G370+G180+G12+G245)</f>
        <v>579794.55499999993</v>
      </c>
      <c r="H11" s="22">
        <f>SUM(H370+H180+H12+H245)</f>
        <v>503746.15002000006</v>
      </c>
      <c r="I11" s="22">
        <f>SUM(I370+I180+I12+I245)</f>
        <v>588227.21803000011</v>
      </c>
      <c r="J11" s="31">
        <v>578194.6</v>
      </c>
      <c r="K11" s="31">
        <v>508084.6</v>
      </c>
      <c r="L11" s="31">
        <v>597181.19999999995</v>
      </c>
      <c r="M11" s="17"/>
    </row>
    <row r="12" spans="1:14" ht="18.75">
      <c r="A12" s="66" t="s">
        <v>137</v>
      </c>
      <c r="B12" s="89">
        <v>914</v>
      </c>
      <c r="C12" s="90"/>
      <c r="D12" s="90"/>
      <c r="E12" s="89"/>
      <c r="F12" s="89"/>
      <c r="G12" s="22">
        <f>SUM(G13+G63+G69+G79+G139+G154+G123+G148+G173)</f>
        <v>227500.815</v>
      </c>
      <c r="H12" s="22">
        <f>SUM(H13+H63+H69+H79+H139+H154+H123+H148+H173)</f>
        <v>187062.25002000001</v>
      </c>
      <c r="I12" s="22">
        <f>SUM(I13+I63+I69+I79+I139+I154+I123+I148+I173)</f>
        <v>269960.81803000002</v>
      </c>
      <c r="J12" s="31">
        <f>SUM(G11-J11)</f>
        <v>1599.9549999999581</v>
      </c>
      <c r="K12" s="31">
        <f t="shared" ref="K12:L12" si="0">SUM(H11-K11)</f>
        <v>-4338.4499799999176</v>
      </c>
      <c r="L12" s="31">
        <f t="shared" si="0"/>
        <v>-8953.9819699998479</v>
      </c>
      <c r="M12" s="31"/>
      <c r="N12" s="31"/>
    </row>
    <row r="13" spans="1:14" ht="18.75">
      <c r="A13" s="11" t="s">
        <v>9</v>
      </c>
      <c r="B13" s="28">
        <v>914</v>
      </c>
      <c r="C13" s="27" t="s">
        <v>10</v>
      </c>
      <c r="D13" s="90"/>
      <c r="E13" s="89"/>
      <c r="F13" s="89"/>
      <c r="G13" s="22">
        <f>SUM(G14+G19+G35+G25+G32)</f>
        <v>38280</v>
      </c>
      <c r="H13" s="22">
        <f>SUM(H14+H19+H35+H25+H32)</f>
        <v>27599</v>
      </c>
      <c r="I13" s="22">
        <f>SUM(I14+I19+I35+I25+I32)</f>
        <v>26981.200000000001</v>
      </c>
      <c r="J13" s="12"/>
      <c r="K13" s="12"/>
      <c r="L13" s="12"/>
    </row>
    <row r="14" spans="1:14" ht="37.5">
      <c r="A14" s="67" t="s">
        <v>187</v>
      </c>
      <c r="B14" s="28">
        <v>914</v>
      </c>
      <c r="C14" s="27" t="s">
        <v>10</v>
      </c>
      <c r="D14" s="27" t="s">
        <v>186</v>
      </c>
      <c r="E14" s="89"/>
      <c r="F14" s="89"/>
      <c r="G14" s="23">
        <f>SUM(G15)</f>
        <v>3530.2</v>
      </c>
      <c r="H14" s="23">
        <f t="shared" ref="H14:I14" si="1">SUM(H15)</f>
        <v>3583.3</v>
      </c>
      <c r="I14" s="23">
        <f t="shared" si="1"/>
        <v>3619.7</v>
      </c>
      <c r="J14" s="12">
        <v>225900.79999999999</v>
      </c>
      <c r="K14" s="12">
        <v>187062.25</v>
      </c>
      <c r="L14" s="12">
        <v>269960.81</v>
      </c>
      <c r="M14" t="s">
        <v>571</v>
      </c>
    </row>
    <row r="15" spans="1:14" ht="56.25">
      <c r="A15" s="11" t="s">
        <v>166</v>
      </c>
      <c r="B15" s="28">
        <v>914</v>
      </c>
      <c r="C15" s="27" t="s">
        <v>10</v>
      </c>
      <c r="D15" s="27" t="s">
        <v>186</v>
      </c>
      <c r="E15" s="28" t="s">
        <v>139</v>
      </c>
      <c r="F15" s="89"/>
      <c r="G15" s="23">
        <f>SUM(G16)</f>
        <v>3530.2</v>
      </c>
      <c r="H15" s="23">
        <f t="shared" ref="H15:I15" si="2">SUM(H16)</f>
        <v>3583.3</v>
      </c>
      <c r="I15" s="23">
        <f t="shared" si="2"/>
        <v>3619.7</v>
      </c>
      <c r="J15" s="12">
        <f>SUM(G12-J14)</f>
        <v>1600.015000000014</v>
      </c>
      <c r="K15" s="12">
        <f>SUM(H12-K14)</f>
        <v>2.0000006770715117E-5</v>
      </c>
      <c r="L15" s="12">
        <f>SUM(I12-L14)</f>
        <v>8.0300000263378024E-3</v>
      </c>
    </row>
    <row r="16" spans="1:14" ht="37.5">
      <c r="A16" s="11" t="s">
        <v>167</v>
      </c>
      <c r="B16" s="28">
        <v>914</v>
      </c>
      <c r="C16" s="27" t="s">
        <v>10</v>
      </c>
      <c r="D16" s="27" t="s">
        <v>186</v>
      </c>
      <c r="E16" s="28" t="s">
        <v>140</v>
      </c>
      <c r="F16" s="89"/>
      <c r="G16" s="23">
        <f>SUM(G17)</f>
        <v>3530.2</v>
      </c>
      <c r="H16" s="23">
        <f t="shared" ref="H16:I16" si="3">SUM(H17)</f>
        <v>3583.3</v>
      </c>
      <c r="I16" s="23">
        <f t="shared" si="3"/>
        <v>3619.7</v>
      </c>
    </row>
    <row r="17" spans="1:12" ht="56.25">
      <c r="A17" s="11" t="s">
        <v>188</v>
      </c>
      <c r="B17" s="28">
        <v>914</v>
      </c>
      <c r="C17" s="27" t="s">
        <v>10</v>
      </c>
      <c r="D17" s="27" t="s">
        <v>186</v>
      </c>
      <c r="E17" s="28" t="s">
        <v>189</v>
      </c>
      <c r="F17" s="89"/>
      <c r="G17" s="23">
        <f>SUM(G18)</f>
        <v>3530.2</v>
      </c>
      <c r="H17" s="23">
        <f t="shared" ref="H17:I17" si="4">SUM(H18)</f>
        <v>3583.3</v>
      </c>
      <c r="I17" s="23">
        <f t="shared" si="4"/>
        <v>3619.7</v>
      </c>
      <c r="J17" s="12"/>
    </row>
    <row r="18" spans="1:12" ht="112.5">
      <c r="A18" s="11" t="s">
        <v>190</v>
      </c>
      <c r="B18" s="28">
        <v>914</v>
      </c>
      <c r="C18" s="27" t="s">
        <v>10</v>
      </c>
      <c r="D18" s="27" t="s">
        <v>186</v>
      </c>
      <c r="E18" s="28" t="s">
        <v>191</v>
      </c>
      <c r="F18" s="28">
        <v>100</v>
      </c>
      <c r="G18" s="23">
        <v>3530.2</v>
      </c>
      <c r="H18" s="23">
        <v>3583.3</v>
      </c>
      <c r="I18" s="23">
        <v>3619.7</v>
      </c>
      <c r="J18" s="12"/>
      <c r="K18" s="32"/>
      <c r="L18" s="32"/>
    </row>
    <row r="19" spans="1:12" ht="56.25">
      <c r="A19" s="11" t="s">
        <v>138</v>
      </c>
      <c r="B19" s="28">
        <v>914</v>
      </c>
      <c r="C19" s="27" t="s">
        <v>10</v>
      </c>
      <c r="D19" s="27" t="s">
        <v>57</v>
      </c>
      <c r="E19" s="28"/>
      <c r="F19" s="28"/>
      <c r="G19" s="23">
        <f>SUM(G20)</f>
        <v>933.80000000000007</v>
      </c>
      <c r="H19" s="23">
        <f t="shared" ref="H19:I19" si="5">SUM(H20)</f>
        <v>938</v>
      </c>
      <c r="I19" s="23">
        <f t="shared" si="5"/>
        <v>947.3</v>
      </c>
      <c r="J19" s="30"/>
    </row>
    <row r="20" spans="1:12" ht="56.25">
      <c r="A20" s="11" t="s">
        <v>166</v>
      </c>
      <c r="B20" s="28">
        <v>914</v>
      </c>
      <c r="C20" s="27" t="s">
        <v>10</v>
      </c>
      <c r="D20" s="27" t="s">
        <v>57</v>
      </c>
      <c r="E20" s="28" t="s">
        <v>139</v>
      </c>
      <c r="F20" s="89"/>
      <c r="G20" s="23">
        <f>SUM(G21)</f>
        <v>933.80000000000007</v>
      </c>
      <c r="H20" s="23">
        <f t="shared" ref="H20:I20" si="6">SUM(H21)</f>
        <v>938</v>
      </c>
      <c r="I20" s="23">
        <f t="shared" si="6"/>
        <v>947.3</v>
      </c>
      <c r="J20" s="30"/>
    </row>
    <row r="21" spans="1:12" ht="37.5">
      <c r="A21" s="11" t="s">
        <v>167</v>
      </c>
      <c r="B21" s="28">
        <v>914</v>
      </c>
      <c r="C21" s="27" t="s">
        <v>10</v>
      </c>
      <c r="D21" s="27" t="s">
        <v>57</v>
      </c>
      <c r="E21" s="28" t="s">
        <v>140</v>
      </c>
      <c r="F21" s="89"/>
      <c r="G21" s="23">
        <f>SUM(G22)</f>
        <v>933.80000000000007</v>
      </c>
      <c r="H21" s="23">
        <f t="shared" ref="H21:I21" si="7">SUM(H22)</f>
        <v>938</v>
      </c>
      <c r="I21" s="23">
        <f t="shared" si="7"/>
        <v>947.3</v>
      </c>
      <c r="J21" s="30"/>
    </row>
    <row r="22" spans="1:12" ht="56.25">
      <c r="A22" s="11" t="s">
        <v>141</v>
      </c>
      <c r="B22" s="28">
        <v>914</v>
      </c>
      <c r="C22" s="27" t="s">
        <v>10</v>
      </c>
      <c r="D22" s="27" t="s">
        <v>57</v>
      </c>
      <c r="E22" s="28" t="s">
        <v>142</v>
      </c>
      <c r="F22" s="89"/>
      <c r="G22" s="23">
        <f>SUM(G23:G24)</f>
        <v>933.80000000000007</v>
      </c>
      <c r="H22" s="23">
        <f t="shared" ref="H22:I22" si="8">SUM(H23:H24)</f>
        <v>938</v>
      </c>
      <c r="I22" s="23">
        <f t="shared" si="8"/>
        <v>947.3</v>
      </c>
      <c r="J22" s="12"/>
    </row>
    <row r="23" spans="1:12" ht="112.5">
      <c r="A23" s="11" t="s">
        <v>190</v>
      </c>
      <c r="B23" s="28">
        <v>914</v>
      </c>
      <c r="C23" s="27" t="s">
        <v>10</v>
      </c>
      <c r="D23" s="27" t="s">
        <v>57</v>
      </c>
      <c r="E23" s="28" t="s">
        <v>143</v>
      </c>
      <c r="F23" s="28">
        <v>100</v>
      </c>
      <c r="G23" s="23">
        <v>926.6</v>
      </c>
      <c r="H23" s="23">
        <v>936</v>
      </c>
      <c r="I23" s="23">
        <v>945.3</v>
      </c>
    </row>
    <row r="24" spans="1:12" ht="56.25">
      <c r="A24" s="11" t="s">
        <v>538</v>
      </c>
      <c r="B24" s="28">
        <v>914</v>
      </c>
      <c r="C24" s="27" t="s">
        <v>10</v>
      </c>
      <c r="D24" s="27" t="s">
        <v>57</v>
      </c>
      <c r="E24" s="28" t="s">
        <v>143</v>
      </c>
      <c r="F24" s="28">
        <v>200</v>
      </c>
      <c r="G24" s="23">
        <v>7.2</v>
      </c>
      <c r="H24" s="23">
        <v>2</v>
      </c>
      <c r="I24" s="23">
        <v>2</v>
      </c>
    </row>
    <row r="25" spans="1:12" ht="56.25">
      <c r="A25" s="11" t="s">
        <v>192</v>
      </c>
      <c r="B25" s="28">
        <v>914</v>
      </c>
      <c r="C25" s="27" t="s">
        <v>10</v>
      </c>
      <c r="D25" s="27" t="s">
        <v>129</v>
      </c>
      <c r="E25" s="28"/>
      <c r="F25" s="28"/>
      <c r="G25" s="23">
        <f>SUM(G26)</f>
        <v>18005.8</v>
      </c>
      <c r="H25" s="23">
        <f t="shared" ref="H25:I25" si="9">SUM(H26)</f>
        <v>11758.8</v>
      </c>
      <c r="I25" s="23">
        <f t="shared" si="9"/>
        <v>11865.7</v>
      </c>
    </row>
    <row r="26" spans="1:12" ht="56.25">
      <c r="A26" s="11" t="s">
        <v>166</v>
      </c>
      <c r="B26" s="28">
        <v>914</v>
      </c>
      <c r="C26" s="27" t="s">
        <v>10</v>
      </c>
      <c r="D26" s="27" t="s">
        <v>129</v>
      </c>
      <c r="E26" s="28" t="s">
        <v>139</v>
      </c>
      <c r="F26" s="89"/>
      <c r="G26" s="23">
        <f>SUM(G27)</f>
        <v>18005.8</v>
      </c>
      <c r="H26" s="23">
        <f t="shared" ref="H26:I26" si="10">SUM(H27)</f>
        <v>11758.8</v>
      </c>
      <c r="I26" s="23">
        <f t="shared" si="10"/>
        <v>11865.7</v>
      </c>
    </row>
    <row r="27" spans="1:12" ht="37.5">
      <c r="A27" s="11" t="s">
        <v>167</v>
      </c>
      <c r="B27" s="28">
        <v>914</v>
      </c>
      <c r="C27" s="27" t="s">
        <v>10</v>
      </c>
      <c r="D27" s="27" t="s">
        <v>129</v>
      </c>
      <c r="E27" s="28" t="s">
        <v>140</v>
      </c>
      <c r="F27" s="89"/>
      <c r="G27" s="23">
        <f>SUM(G28)</f>
        <v>18005.8</v>
      </c>
      <c r="H27" s="23">
        <f t="shared" ref="H27:I27" si="11">SUM(H28)</f>
        <v>11758.8</v>
      </c>
      <c r="I27" s="23">
        <f t="shared" si="11"/>
        <v>11865.7</v>
      </c>
    </row>
    <row r="28" spans="1:12" ht="56.25">
      <c r="A28" s="11" t="s">
        <v>188</v>
      </c>
      <c r="B28" s="28">
        <v>914</v>
      </c>
      <c r="C28" s="27" t="s">
        <v>10</v>
      </c>
      <c r="D28" s="27" t="s">
        <v>129</v>
      </c>
      <c r="E28" s="28" t="s">
        <v>189</v>
      </c>
      <c r="F28" s="89"/>
      <c r="G28" s="23">
        <f>SUM(G29:G31)</f>
        <v>18005.8</v>
      </c>
      <c r="H28" s="23">
        <f t="shared" ref="H28:I28" si="12">SUM(H29:H31)</f>
        <v>11758.8</v>
      </c>
      <c r="I28" s="23">
        <f t="shared" si="12"/>
        <v>11865.7</v>
      </c>
    </row>
    <row r="29" spans="1:12" ht="112.5">
      <c r="A29" s="11" t="s">
        <v>190</v>
      </c>
      <c r="B29" s="28">
        <v>914</v>
      </c>
      <c r="C29" s="27" t="s">
        <v>10</v>
      </c>
      <c r="D29" s="27" t="s">
        <v>129</v>
      </c>
      <c r="E29" s="28" t="s">
        <v>191</v>
      </c>
      <c r="F29" s="28">
        <v>100</v>
      </c>
      <c r="G29" s="23">
        <v>12543.9</v>
      </c>
      <c r="H29" s="23">
        <v>11630.8</v>
      </c>
      <c r="I29" s="23">
        <v>11738.7</v>
      </c>
    </row>
    <row r="30" spans="1:12" ht="56.25">
      <c r="A30" s="11" t="s">
        <v>193</v>
      </c>
      <c r="B30" s="28">
        <v>914</v>
      </c>
      <c r="C30" s="27" t="s">
        <v>10</v>
      </c>
      <c r="D30" s="27" t="s">
        <v>129</v>
      </c>
      <c r="E30" s="28" t="s">
        <v>191</v>
      </c>
      <c r="F30" s="28">
        <v>200</v>
      </c>
      <c r="G30" s="23">
        <v>5251.9</v>
      </c>
      <c r="H30" s="23">
        <v>121</v>
      </c>
      <c r="I30" s="23">
        <v>120</v>
      </c>
    </row>
    <row r="31" spans="1:12" ht="37.5">
      <c r="A31" s="11" t="s">
        <v>194</v>
      </c>
      <c r="B31" s="28">
        <v>914</v>
      </c>
      <c r="C31" s="27" t="s">
        <v>10</v>
      </c>
      <c r="D31" s="27" t="s">
        <v>129</v>
      </c>
      <c r="E31" s="28" t="s">
        <v>191</v>
      </c>
      <c r="F31" s="28">
        <v>800</v>
      </c>
      <c r="G31" s="23">
        <v>210</v>
      </c>
      <c r="H31" s="23">
        <v>7</v>
      </c>
      <c r="I31" s="23">
        <v>7</v>
      </c>
    </row>
    <row r="32" spans="1:12" ht="18.75">
      <c r="A32" s="67" t="s">
        <v>253</v>
      </c>
      <c r="B32" s="28">
        <v>914</v>
      </c>
      <c r="C32" s="27" t="s">
        <v>10</v>
      </c>
      <c r="D32" s="27" t="s">
        <v>56</v>
      </c>
      <c r="E32" s="28"/>
      <c r="F32" s="28"/>
      <c r="G32" s="23">
        <f>SUM(G33)</f>
        <v>100</v>
      </c>
      <c r="H32" s="23">
        <f t="shared" ref="H32:I32" si="13">SUM(H33)</f>
        <v>0</v>
      </c>
      <c r="I32" s="23">
        <f t="shared" si="13"/>
        <v>0</v>
      </c>
    </row>
    <row r="33" spans="1:9" ht="56.25">
      <c r="A33" s="11" t="s">
        <v>188</v>
      </c>
      <c r="B33" s="28">
        <v>914</v>
      </c>
      <c r="C33" s="27" t="s">
        <v>10</v>
      </c>
      <c r="D33" s="27" t="s">
        <v>56</v>
      </c>
      <c r="E33" s="28" t="s">
        <v>189</v>
      </c>
      <c r="F33" s="28"/>
      <c r="G33" s="23">
        <f>SUM(G34)</f>
        <v>100</v>
      </c>
      <c r="H33" s="23"/>
      <c r="I33" s="23"/>
    </row>
    <row r="34" spans="1:9" ht="37.5">
      <c r="A34" s="11" t="s">
        <v>194</v>
      </c>
      <c r="B34" s="28">
        <v>914</v>
      </c>
      <c r="C34" s="27" t="s">
        <v>10</v>
      </c>
      <c r="D34" s="27" t="s">
        <v>56</v>
      </c>
      <c r="E34" s="28" t="s">
        <v>191</v>
      </c>
      <c r="F34" s="28">
        <v>800</v>
      </c>
      <c r="G34" s="23">
        <v>100</v>
      </c>
      <c r="H34" s="23"/>
      <c r="I34" s="23"/>
    </row>
    <row r="35" spans="1:9" ht="18.75">
      <c r="A35" s="11" t="s">
        <v>149</v>
      </c>
      <c r="B35" s="28">
        <v>914</v>
      </c>
      <c r="C35" s="27" t="s">
        <v>10</v>
      </c>
      <c r="D35" s="27" t="s">
        <v>148</v>
      </c>
      <c r="E35" s="28"/>
      <c r="F35" s="28"/>
      <c r="G35" s="23">
        <f>SUM(G52+G41+G36)</f>
        <v>15710.2</v>
      </c>
      <c r="H35" s="23">
        <f>SUM(H52+H41+H36)</f>
        <v>11318.9</v>
      </c>
      <c r="I35" s="23">
        <f>SUM(I52+I41+I36)</f>
        <v>10548.5</v>
      </c>
    </row>
    <row r="36" spans="1:9" ht="56.25">
      <c r="A36" s="11" t="s">
        <v>169</v>
      </c>
      <c r="B36" s="28">
        <v>914</v>
      </c>
      <c r="C36" s="27" t="s">
        <v>10</v>
      </c>
      <c r="D36" s="27" t="s">
        <v>148</v>
      </c>
      <c r="E36" s="28" t="s">
        <v>170</v>
      </c>
      <c r="F36" s="28"/>
      <c r="G36" s="23">
        <f>SUM(G37)</f>
        <v>4</v>
      </c>
      <c r="H36" s="23">
        <f t="shared" ref="H36:I36" si="14">SUM(H37)</f>
        <v>3</v>
      </c>
      <c r="I36" s="23">
        <f t="shared" si="14"/>
        <v>3</v>
      </c>
    </row>
    <row r="37" spans="1:9" ht="37.5">
      <c r="A37" s="11" t="s">
        <v>274</v>
      </c>
      <c r="B37" s="28">
        <v>914</v>
      </c>
      <c r="C37" s="27" t="s">
        <v>10</v>
      </c>
      <c r="D37" s="27" t="s">
        <v>148</v>
      </c>
      <c r="E37" s="28" t="s">
        <v>272</v>
      </c>
      <c r="F37" s="28"/>
      <c r="G37" s="23">
        <f>SUM(G38)</f>
        <v>4</v>
      </c>
      <c r="H37" s="23">
        <f t="shared" ref="H37:I37" si="15">SUM(H38)</f>
        <v>3</v>
      </c>
      <c r="I37" s="23">
        <f t="shared" si="15"/>
        <v>3</v>
      </c>
    </row>
    <row r="38" spans="1:9" ht="75">
      <c r="A38" s="11" t="s">
        <v>534</v>
      </c>
      <c r="B38" s="28">
        <v>914</v>
      </c>
      <c r="C38" s="27" t="s">
        <v>10</v>
      </c>
      <c r="D38" s="27" t="s">
        <v>148</v>
      </c>
      <c r="E38" s="28" t="s">
        <v>270</v>
      </c>
      <c r="F38" s="28"/>
      <c r="G38" s="23">
        <f>SUM(G39:G40)</f>
        <v>4</v>
      </c>
      <c r="H38" s="23">
        <f t="shared" ref="H38:I38" si="16">SUM(H39:H40)</f>
        <v>3</v>
      </c>
      <c r="I38" s="23">
        <f t="shared" si="16"/>
        <v>3</v>
      </c>
    </row>
    <row r="39" spans="1:9" ht="93.75">
      <c r="A39" s="11" t="s">
        <v>574</v>
      </c>
      <c r="B39" s="28">
        <v>914</v>
      </c>
      <c r="C39" s="27" t="s">
        <v>10</v>
      </c>
      <c r="D39" s="27" t="s">
        <v>148</v>
      </c>
      <c r="E39" s="28" t="s">
        <v>271</v>
      </c>
      <c r="F39" s="28">
        <v>200</v>
      </c>
      <c r="G39" s="23">
        <v>2</v>
      </c>
      <c r="H39" s="23">
        <v>1</v>
      </c>
      <c r="I39" s="23">
        <v>1</v>
      </c>
    </row>
    <row r="40" spans="1:9" ht="168.75">
      <c r="A40" s="11" t="s">
        <v>276</v>
      </c>
      <c r="B40" s="28">
        <v>914</v>
      </c>
      <c r="C40" s="27" t="s">
        <v>10</v>
      </c>
      <c r="D40" s="27" t="s">
        <v>148</v>
      </c>
      <c r="E40" s="28" t="s">
        <v>273</v>
      </c>
      <c r="F40" s="28">
        <v>200</v>
      </c>
      <c r="G40" s="23">
        <v>2</v>
      </c>
      <c r="H40" s="23">
        <v>2</v>
      </c>
      <c r="I40" s="23">
        <v>2</v>
      </c>
    </row>
    <row r="41" spans="1:9" ht="112.5">
      <c r="A41" s="11" t="s">
        <v>235</v>
      </c>
      <c r="B41" s="28">
        <v>914</v>
      </c>
      <c r="C41" s="27" t="s">
        <v>10</v>
      </c>
      <c r="D41" s="27" t="s">
        <v>148</v>
      </c>
      <c r="E41" s="28" t="s">
        <v>15</v>
      </c>
      <c r="F41" s="28"/>
      <c r="G41" s="23">
        <f>SUM(G42)</f>
        <v>1194</v>
      </c>
      <c r="H41" s="23">
        <f t="shared" ref="H41:I41" si="17">SUM(H42)</f>
        <v>1229</v>
      </c>
      <c r="I41" s="23">
        <f t="shared" si="17"/>
        <v>1274</v>
      </c>
    </row>
    <row r="42" spans="1:9" ht="56.25">
      <c r="A42" s="11" t="s">
        <v>236</v>
      </c>
      <c r="B42" s="28">
        <v>914</v>
      </c>
      <c r="C42" s="27" t="s">
        <v>10</v>
      </c>
      <c r="D42" s="27" t="s">
        <v>148</v>
      </c>
      <c r="E42" s="28" t="s">
        <v>237</v>
      </c>
      <c r="F42" s="28"/>
      <c r="G42" s="23">
        <f>SUM(G43+G46+G49)</f>
        <v>1194</v>
      </c>
      <c r="H42" s="23">
        <f t="shared" ref="H42:I42" si="18">SUM(H43+H46+H49)</f>
        <v>1229</v>
      </c>
      <c r="I42" s="23">
        <f t="shared" si="18"/>
        <v>1274</v>
      </c>
    </row>
    <row r="43" spans="1:9" ht="93.75">
      <c r="A43" s="11" t="s">
        <v>242</v>
      </c>
      <c r="B43" s="28">
        <v>914</v>
      </c>
      <c r="C43" s="27" t="s">
        <v>10</v>
      </c>
      <c r="D43" s="27" t="s">
        <v>148</v>
      </c>
      <c r="E43" s="28" t="s">
        <v>238</v>
      </c>
      <c r="F43" s="89"/>
      <c r="G43" s="23">
        <f>SUM(G44:G45)</f>
        <v>415</v>
      </c>
      <c r="H43" s="23">
        <f t="shared" ref="H43:I43" si="19">SUM(H44:H45)</f>
        <v>426</v>
      </c>
      <c r="I43" s="23">
        <f t="shared" si="19"/>
        <v>440</v>
      </c>
    </row>
    <row r="44" spans="1:9" ht="112.5">
      <c r="A44" s="11" t="s">
        <v>239</v>
      </c>
      <c r="B44" s="28">
        <v>914</v>
      </c>
      <c r="C44" s="27" t="s">
        <v>10</v>
      </c>
      <c r="D44" s="27" t="s">
        <v>148</v>
      </c>
      <c r="E44" s="28" t="s">
        <v>241</v>
      </c>
      <c r="F44" s="28">
        <v>100</v>
      </c>
      <c r="G44" s="23">
        <v>381</v>
      </c>
      <c r="H44" s="23">
        <v>384.8</v>
      </c>
      <c r="I44" s="23">
        <v>388.7</v>
      </c>
    </row>
    <row r="45" spans="1:9" ht="75">
      <c r="A45" s="11" t="s">
        <v>240</v>
      </c>
      <c r="B45" s="28">
        <v>914</v>
      </c>
      <c r="C45" s="27" t="s">
        <v>10</v>
      </c>
      <c r="D45" s="27" t="s">
        <v>148</v>
      </c>
      <c r="E45" s="28" t="s">
        <v>241</v>
      </c>
      <c r="F45" s="28">
        <v>200</v>
      </c>
      <c r="G45" s="23">
        <v>34</v>
      </c>
      <c r="H45" s="23">
        <v>41.2</v>
      </c>
      <c r="I45" s="23">
        <v>51.3</v>
      </c>
    </row>
    <row r="46" spans="1:9" ht="112.5">
      <c r="A46" s="11" t="s">
        <v>575</v>
      </c>
      <c r="B46" s="28">
        <v>914</v>
      </c>
      <c r="C46" s="27" t="s">
        <v>10</v>
      </c>
      <c r="D46" s="27" t="s">
        <v>148</v>
      </c>
      <c r="E46" s="28" t="s">
        <v>243</v>
      </c>
      <c r="F46" s="89"/>
      <c r="G46" s="23">
        <f>SUM(G47:G48)</f>
        <v>406</v>
      </c>
      <c r="H46" s="23">
        <f t="shared" ref="H46" si="20">SUM(H47:H48)</f>
        <v>418</v>
      </c>
      <c r="I46" s="23">
        <f t="shared" ref="I46" si="21">SUM(I47:I48)</f>
        <v>433</v>
      </c>
    </row>
    <row r="47" spans="1:9" ht="150">
      <c r="A47" s="11" t="s">
        <v>245</v>
      </c>
      <c r="B47" s="28">
        <v>914</v>
      </c>
      <c r="C47" s="27" t="s">
        <v>10</v>
      </c>
      <c r="D47" s="27" t="s">
        <v>148</v>
      </c>
      <c r="E47" s="28" t="s">
        <v>244</v>
      </c>
      <c r="F47" s="28">
        <v>100</v>
      </c>
      <c r="G47" s="23">
        <v>327.60000000000002</v>
      </c>
      <c r="H47" s="23">
        <v>330.9</v>
      </c>
      <c r="I47" s="23">
        <v>334.1</v>
      </c>
    </row>
    <row r="48" spans="1:9" ht="93.75">
      <c r="A48" s="11" t="s">
        <v>246</v>
      </c>
      <c r="B48" s="28">
        <v>914</v>
      </c>
      <c r="C48" s="27" t="s">
        <v>10</v>
      </c>
      <c r="D48" s="27" t="s">
        <v>148</v>
      </c>
      <c r="E48" s="28" t="s">
        <v>244</v>
      </c>
      <c r="F48" s="28">
        <v>200</v>
      </c>
      <c r="G48" s="23">
        <v>78.400000000000006</v>
      </c>
      <c r="H48" s="23">
        <v>87.1</v>
      </c>
      <c r="I48" s="23">
        <v>98.9</v>
      </c>
    </row>
    <row r="49" spans="1:10" ht="56.25">
      <c r="A49" s="11" t="s">
        <v>252</v>
      </c>
      <c r="B49" s="28">
        <v>914</v>
      </c>
      <c r="C49" s="27" t="s">
        <v>10</v>
      </c>
      <c r="D49" s="27" t="s">
        <v>148</v>
      </c>
      <c r="E49" s="28" t="s">
        <v>248</v>
      </c>
      <c r="F49" s="89"/>
      <c r="G49" s="23">
        <f>SUM(G50:G51)</f>
        <v>373</v>
      </c>
      <c r="H49" s="23">
        <f t="shared" ref="H49" si="22">SUM(H50:H51)</f>
        <v>385</v>
      </c>
      <c r="I49" s="23">
        <f t="shared" ref="I49" si="23">SUM(I50:I51)</f>
        <v>401</v>
      </c>
    </row>
    <row r="50" spans="1:10" ht="112.5">
      <c r="A50" s="11" t="s">
        <v>251</v>
      </c>
      <c r="B50" s="28">
        <v>914</v>
      </c>
      <c r="C50" s="27" t="s">
        <v>10</v>
      </c>
      <c r="D50" s="27" t="s">
        <v>148</v>
      </c>
      <c r="E50" s="28" t="s">
        <v>249</v>
      </c>
      <c r="F50" s="28">
        <v>100</v>
      </c>
      <c r="G50" s="23">
        <v>327.60000000000002</v>
      </c>
      <c r="H50" s="23">
        <v>330.9</v>
      </c>
      <c r="I50" s="23">
        <v>334.1</v>
      </c>
    </row>
    <row r="51" spans="1:10" ht="56.25">
      <c r="A51" s="11" t="s">
        <v>250</v>
      </c>
      <c r="B51" s="28">
        <v>914</v>
      </c>
      <c r="C51" s="27" t="s">
        <v>10</v>
      </c>
      <c r="D51" s="27" t="s">
        <v>148</v>
      </c>
      <c r="E51" s="28" t="s">
        <v>249</v>
      </c>
      <c r="F51" s="28">
        <v>200</v>
      </c>
      <c r="G51" s="23">
        <v>45.4</v>
      </c>
      <c r="H51" s="23">
        <v>54.1</v>
      </c>
      <c r="I51" s="23">
        <v>66.900000000000006</v>
      </c>
    </row>
    <row r="52" spans="1:10" ht="56.25">
      <c r="A52" s="11" t="s">
        <v>166</v>
      </c>
      <c r="B52" s="28">
        <v>914</v>
      </c>
      <c r="C52" s="27" t="s">
        <v>10</v>
      </c>
      <c r="D52" s="27" t="s">
        <v>148</v>
      </c>
      <c r="E52" s="28" t="s">
        <v>139</v>
      </c>
      <c r="F52" s="28"/>
      <c r="G52" s="23">
        <f>SUM(G53+G57)</f>
        <v>14512.2</v>
      </c>
      <c r="H52" s="23">
        <f t="shared" ref="H52:I52" si="24">SUM(H53+H57)</f>
        <v>10086.9</v>
      </c>
      <c r="I52" s="23">
        <f t="shared" si="24"/>
        <v>9271.5</v>
      </c>
    </row>
    <row r="53" spans="1:10" ht="37.5">
      <c r="A53" s="11" t="s">
        <v>167</v>
      </c>
      <c r="B53" s="28">
        <v>914</v>
      </c>
      <c r="C53" s="27" t="s">
        <v>10</v>
      </c>
      <c r="D53" s="27" t="s">
        <v>148</v>
      </c>
      <c r="E53" s="28" t="s">
        <v>140</v>
      </c>
      <c r="F53" s="28"/>
      <c r="G53" s="23">
        <f>SUM(G54)</f>
        <v>14124.2</v>
      </c>
      <c r="H53" s="23">
        <f t="shared" ref="H53:I53" si="25">SUM(H54)</f>
        <v>10086.9</v>
      </c>
      <c r="I53" s="23">
        <f t="shared" si="25"/>
        <v>9271.5</v>
      </c>
    </row>
    <row r="54" spans="1:10" ht="37.5">
      <c r="A54" s="11" t="s">
        <v>145</v>
      </c>
      <c r="B54" s="28">
        <v>914</v>
      </c>
      <c r="C54" s="27" t="s">
        <v>10</v>
      </c>
      <c r="D54" s="27" t="s">
        <v>148</v>
      </c>
      <c r="E54" s="28" t="s">
        <v>146</v>
      </c>
      <c r="F54" s="89"/>
      <c r="G54" s="23">
        <f>SUM(G55:G56)</f>
        <v>14124.2</v>
      </c>
      <c r="H54" s="23">
        <f>SUM(H55:H56)</f>
        <v>10086.9</v>
      </c>
      <c r="I54" s="23">
        <f>SUM(I55:I56)</f>
        <v>9271.5</v>
      </c>
    </row>
    <row r="55" spans="1:10" ht="112.5">
      <c r="A55" s="11" t="s">
        <v>150</v>
      </c>
      <c r="B55" s="28">
        <v>914</v>
      </c>
      <c r="C55" s="27" t="s">
        <v>10</v>
      </c>
      <c r="D55" s="27" t="s">
        <v>148</v>
      </c>
      <c r="E55" s="28" t="s">
        <v>147</v>
      </c>
      <c r="F55" s="28">
        <v>100</v>
      </c>
      <c r="G55" s="23">
        <v>12119.2</v>
      </c>
      <c r="H55" s="23">
        <v>10065.9</v>
      </c>
      <c r="I55" s="23">
        <v>9250.9</v>
      </c>
    </row>
    <row r="56" spans="1:10" ht="56.25">
      <c r="A56" s="11" t="s">
        <v>151</v>
      </c>
      <c r="B56" s="28">
        <v>914</v>
      </c>
      <c r="C56" s="27" t="s">
        <v>10</v>
      </c>
      <c r="D56" s="27" t="s">
        <v>148</v>
      </c>
      <c r="E56" s="28" t="s">
        <v>147</v>
      </c>
      <c r="F56" s="28">
        <v>200</v>
      </c>
      <c r="G56" s="23">
        <v>2005</v>
      </c>
      <c r="H56" s="23">
        <v>21</v>
      </c>
      <c r="I56" s="23">
        <v>20.6</v>
      </c>
    </row>
    <row r="57" spans="1:10" ht="37.5">
      <c r="A57" s="11" t="s">
        <v>576</v>
      </c>
      <c r="B57" s="28">
        <v>914</v>
      </c>
      <c r="C57" s="27" t="s">
        <v>10</v>
      </c>
      <c r="D57" s="27" t="s">
        <v>148</v>
      </c>
      <c r="E57" s="28" t="s">
        <v>153</v>
      </c>
      <c r="F57" s="28"/>
      <c r="G57" s="23">
        <f>SUM(G58)</f>
        <v>388</v>
      </c>
      <c r="H57" s="23">
        <f t="shared" ref="H57:I57" si="26">SUM(H58)</f>
        <v>0</v>
      </c>
      <c r="I57" s="23">
        <f t="shared" si="26"/>
        <v>0</v>
      </c>
    </row>
    <row r="58" spans="1:10" ht="56.25">
      <c r="A58" s="11" t="s">
        <v>577</v>
      </c>
      <c r="B58" s="28">
        <v>914</v>
      </c>
      <c r="C58" s="27" t="s">
        <v>10</v>
      </c>
      <c r="D58" s="27" t="s">
        <v>148</v>
      </c>
      <c r="E58" s="28" t="s">
        <v>155</v>
      </c>
      <c r="F58" s="28"/>
      <c r="G58" s="23">
        <f>SUM(G59+G60+G61+G62)</f>
        <v>388</v>
      </c>
      <c r="H58" s="23">
        <f t="shared" ref="H58:I58" si="27">SUM(H59+H60+H61+H62)</f>
        <v>0</v>
      </c>
      <c r="I58" s="23">
        <f t="shared" si="27"/>
        <v>0</v>
      </c>
    </row>
    <row r="59" spans="1:10" ht="131.25">
      <c r="A59" s="19" t="s">
        <v>541</v>
      </c>
      <c r="B59" s="28">
        <v>914</v>
      </c>
      <c r="C59" s="27" t="s">
        <v>10</v>
      </c>
      <c r="D59" s="27" t="s">
        <v>148</v>
      </c>
      <c r="E59" s="28" t="s">
        <v>210</v>
      </c>
      <c r="F59" s="28">
        <v>200</v>
      </c>
      <c r="G59" s="23">
        <v>12</v>
      </c>
      <c r="H59" s="23"/>
      <c r="I59" s="23"/>
    </row>
    <row r="60" spans="1:10" ht="150">
      <c r="A60" s="11" t="s">
        <v>517</v>
      </c>
      <c r="B60" s="28">
        <v>914</v>
      </c>
      <c r="C60" s="27" t="s">
        <v>10</v>
      </c>
      <c r="D60" s="27" t="s">
        <v>148</v>
      </c>
      <c r="E60" s="28" t="s">
        <v>156</v>
      </c>
      <c r="F60" s="28">
        <v>100</v>
      </c>
      <c r="G60" s="23">
        <v>345.9</v>
      </c>
      <c r="H60" s="23"/>
      <c r="I60" s="23"/>
      <c r="J60" s="12"/>
    </row>
    <row r="61" spans="1:10" ht="112.5">
      <c r="A61" s="11" t="s">
        <v>518</v>
      </c>
      <c r="B61" s="28">
        <v>914</v>
      </c>
      <c r="C61" s="27" t="s">
        <v>10</v>
      </c>
      <c r="D61" s="27" t="s">
        <v>148</v>
      </c>
      <c r="E61" s="28" t="s">
        <v>156</v>
      </c>
      <c r="F61" s="28">
        <v>200</v>
      </c>
      <c r="G61" s="23">
        <v>26.1</v>
      </c>
      <c r="H61" s="23"/>
      <c r="I61" s="23"/>
    </row>
    <row r="62" spans="1:10" ht="56.25">
      <c r="A62" s="20" t="s">
        <v>209</v>
      </c>
      <c r="B62" s="28">
        <v>914</v>
      </c>
      <c r="C62" s="27" t="s">
        <v>10</v>
      </c>
      <c r="D62" s="27" t="s">
        <v>148</v>
      </c>
      <c r="E62" s="28" t="s">
        <v>562</v>
      </c>
      <c r="F62" s="28">
        <v>200</v>
      </c>
      <c r="G62" s="23">
        <v>4</v>
      </c>
      <c r="H62" s="23"/>
      <c r="I62" s="23"/>
    </row>
    <row r="63" spans="1:10" ht="18.75">
      <c r="A63" s="68" t="s">
        <v>200</v>
      </c>
      <c r="B63" s="28">
        <v>914</v>
      </c>
      <c r="C63" s="27" t="s">
        <v>186</v>
      </c>
      <c r="D63" s="27"/>
      <c r="E63" s="28"/>
      <c r="F63" s="28"/>
      <c r="G63" s="23">
        <f>SUM(G64)</f>
        <v>100</v>
      </c>
      <c r="H63" s="23">
        <f t="shared" ref="H63:I63" si="28">SUM(H64)</f>
        <v>0</v>
      </c>
      <c r="I63" s="23">
        <f t="shared" si="28"/>
        <v>0</v>
      </c>
    </row>
    <row r="64" spans="1:10" ht="18.75">
      <c r="A64" s="11" t="s">
        <v>199</v>
      </c>
      <c r="B64" s="28">
        <v>914</v>
      </c>
      <c r="C64" s="27" t="s">
        <v>186</v>
      </c>
      <c r="D64" s="27" t="s">
        <v>129</v>
      </c>
      <c r="E64" s="28"/>
      <c r="F64" s="28"/>
      <c r="G64" s="23">
        <f>SUM(G65)</f>
        <v>100</v>
      </c>
      <c r="H64" s="23">
        <f t="shared" ref="H64:I64" si="29">SUM(H65)</f>
        <v>0</v>
      </c>
      <c r="I64" s="23">
        <f t="shared" si="29"/>
        <v>0</v>
      </c>
    </row>
    <row r="65" spans="1:9" ht="56.25">
      <c r="A65" s="11" t="s">
        <v>166</v>
      </c>
      <c r="B65" s="28">
        <v>914</v>
      </c>
      <c r="C65" s="27" t="s">
        <v>186</v>
      </c>
      <c r="D65" s="27" t="s">
        <v>129</v>
      </c>
      <c r="E65" s="28" t="s">
        <v>139</v>
      </c>
      <c r="F65" s="28"/>
      <c r="G65" s="23">
        <f>SUM(G66)</f>
        <v>100</v>
      </c>
      <c r="H65" s="23">
        <f t="shared" ref="H65:I65" si="30">SUM(H66)</f>
        <v>0</v>
      </c>
      <c r="I65" s="23">
        <f t="shared" si="30"/>
        <v>0</v>
      </c>
    </row>
    <row r="66" spans="1:9" ht="37.5">
      <c r="A66" s="11" t="s">
        <v>167</v>
      </c>
      <c r="B66" s="28">
        <v>914</v>
      </c>
      <c r="C66" s="27" t="s">
        <v>186</v>
      </c>
      <c r="D66" s="27" t="s">
        <v>129</v>
      </c>
      <c r="E66" s="28" t="s">
        <v>140</v>
      </c>
      <c r="F66" s="28"/>
      <c r="G66" s="23">
        <f>SUM(G67)</f>
        <v>100</v>
      </c>
      <c r="H66" s="23"/>
      <c r="I66" s="23"/>
    </row>
    <row r="67" spans="1:9" ht="18.75">
      <c r="A67" s="11" t="s">
        <v>203</v>
      </c>
      <c r="B67" s="28">
        <v>914</v>
      </c>
      <c r="C67" s="27" t="s">
        <v>186</v>
      </c>
      <c r="D67" s="27" t="s">
        <v>129</v>
      </c>
      <c r="E67" s="28" t="s">
        <v>202</v>
      </c>
      <c r="F67" s="28"/>
      <c r="G67" s="23">
        <f>SUM(G68)</f>
        <v>100</v>
      </c>
      <c r="H67" s="23">
        <f t="shared" ref="H67:I67" si="31">SUM(H68)</f>
        <v>0</v>
      </c>
      <c r="I67" s="23">
        <f t="shared" si="31"/>
        <v>0</v>
      </c>
    </row>
    <row r="68" spans="1:9" ht="75">
      <c r="A68" s="11" t="s">
        <v>204</v>
      </c>
      <c r="B68" s="28">
        <v>914</v>
      </c>
      <c r="C68" s="27" t="s">
        <v>186</v>
      </c>
      <c r="D68" s="27" t="s">
        <v>129</v>
      </c>
      <c r="E68" s="28" t="s">
        <v>201</v>
      </c>
      <c r="F68" s="28">
        <v>200</v>
      </c>
      <c r="G68" s="23">
        <v>100</v>
      </c>
      <c r="H68" s="23"/>
      <c r="I68" s="23"/>
    </row>
    <row r="69" spans="1:9" ht="37.5">
      <c r="A69" s="11" t="s">
        <v>158</v>
      </c>
      <c r="B69" s="28">
        <v>914</v>
      </c>
      <c r="C69" s="27" t="s">
        <v>57</v>
      </c>
      <c r="D69" s="27"/>
      <c r="E69" s="28"/>
      <c r="F69" s="28"/>
      <c r="G69" s="23">
        <f>SUM(G70)</f>
        <v>1257.9000000000001</v>
      </c>
      <c r="H69" s="23">
        <f>SUM(H70)</f>
        <v>1262.0999999999999</v>
      </c>
      <c r="I69" s="23">
        <f t="shared" ref="I69" si="32">SUM(I70)</f>
        <v>1274.5</v>
      </c>
    </row>
    <row r="70" spans="1:9" ht="37.5">
      <c r="A70" s="11" t="s">
        <v>159</v>
      </c>
      <c r="B70" s="28">
        <v>914</v>
      </c>
      <c r="C70" s="27" t="s">
        <v>57</v>
      </c>
      <c r="D70" s="27" t="s">
        <v>157</v>
      </c>
      <c r="E70" s="28"/>
      <c r="F70" s="28"/>
      <c r="G70" s="23">
        <f>SUM(G71)</f>
        <v>1257.9000000000001</v>
      </c>
      <c r="H70" s="23">
        <f t="shared" ref="H70:I70" si="33">SUM(H71)</f>
        <v>1262.0999999999999</v>
      </c>
      <c r="I70" s="23">
        <f t="shared" si="33"/>
        <v>1274.5</v>
      </c>
    </row>
    <row r="71" spans="1:9" ht="75">
      <c r="A71" s="11" t="s">
        <v>168</v>
      </c>
      <c r="B71" s="28">
        <v>914</v>
      </c>
      <c r="C71" s="27" t="s">
        <v>57</v>
      </c>
      <c r="D71" s="27" t="s">
        <v>157</v>
      </c>
      <c r="E71" s="28" t="s">
        <v>161</v>
      </c>
      <c r="F71" s="89"/>
      <c r="G71" s="23">
        <f>SUM(G76+G72)</f>
        <v>1257.9000000000001</v>
      </c>
      <c r="H71" s="23">
        <f>SUM(H76+H72)</f>
        <v>1262.0999999999999</v>
      </c>
      <c r="I71" s="23">
        <f>SUM(I76+I72)</f>
        <v>1274.5</v>
      </c>
    </row>
    <row r="72" spans="1:9" ht="37.5">
      <c r="A72" s="15" t="s">
        <v>178</v>
      </c>
      <c r="B72" s="28">
        <v>914</v>
      </c>
      <c r="C72" s="27" t="s">
        <v>57</v>
      </c>
      <c r="D72" s="27" t="s">
        <v>157</v>
      </c>
      <c r="E72" s="28" t="s">
        <v>177</v>
      </c>
      <c r="F72" s="89"/>
      <c r="G72" s="23">
        <f>SUM(G73:G75)</f>
        <v>30</v>
      </c>
      <c r="H72" s="23">
        <f t="shared" ref="H72:I72" si="34">SUM(H74:H75)</f>
        <v>30</v>
      </c>
      <c r="I72" s="23">
        <f t="shared" si="34"/>
        <v>30</v>
      </c>
    </row>
    <row r="73" spans="1:9" ht="56.25">
      <c r="A73" s="11" t="s">
        <v>556</v>
      </c>
      <c r="B73" s="28">
        <v>914</v>
      </c>
      <c r="C73" s="27" t="s">
        <v>57</v>
      </c>
      <c r="D73" s="27" t="s">
        <v>157</v>
      </c>
      <c r="E73" s="28" t="s">
        <v>555</v>
      </c>
      <c r="F73" s="28">
        <v>200</v>
      </c>
      <c r="G73" s="23">
        <v>5</v>
      </c>
      <c r="H73" s="23"/>
      <c r="I73" s="23"/>
    </row>
    <row r="74" spans="1:9" ht="56.25">
      <c r="A74" s="11" t="s">
        <v>183</v>
      </c>
      <c r="B74" s="28">
        <v>914</v>
      </c>
      <c r="C74" s="27" t="s">
        <v>57</v>
      </c>
      <c r="D74" s="27" t="s">
        <v>157</v>
      </c>
      <c r="E74" s="28" t="s">
        <v>179</v>
      </c>
      <c r="F74" s="28">
        <v>200</v>
      </c>
      <c r="G74" s="23">
        <v>10</v>
      </c>
      <c r="H74" s="23">
        <v>10</v>
      </c>
      <c r="I74" s="23">
        <v>10</v>
      </c>
    </row>
    <row r="75" spans="1:9" ht="75">
      <c r="A75" s="15" t="s">
        <v>184</v>
      </c>
      <c r="B75" s="28">
        <v>914</v>
      </c>
      <c r="C75" s="27" t="s">
        <v>57</v>
      </c>
      <c r="D75" s="27" t="s">
        <v>157</v>
      </c>
      <c r="E75" s="28" t="s">
        <v>180</v>
      </c>
      <c r="F75" s="28">
        <v>200</v>
      </c>
      <c r="G75" s="23">
        <v>15</v>
      </c>
      <c r="H75" s="23">
        <v>20</v>
      </c>
      <c r="I75" s="23">
        <v>20</v>
      </c>
    </row>
    <row r="76" spans="1:9" ht="37.5">
      <c r="A76" s="11" t="s">
        <v>578</v>
      </c>
      <c r="B76" s="28">
        <v>914</v>
      </c>
      <c r="C76" s="27" t="s">
        <v>57</v>
      </c>
      <c r="D76" s="27" t="s">
        <v>157</v>
      </c>
      <c r="E76" s="28" t="s">
        <v>162</v>
      </c>
      <c r="F76" s="89"/>
      <c r="G76" s="23">
        <f>SUM(G77:G78)</f>
        <v>1227.9000000000001</v>
      </c>
      <c r="H76" s="23">
        <f t="shared" ref="H76:I76" si="35">SUM(H77:H78)</f>
        <v>1232.0999999999999</v>
      </c>
      <c r="I76" s="23">
        <f t="shared" si="35"/>
        <v>1244.5</v>
      </c>
    </row>
    <row r="77" spans="1:9" ht="112.5">
      <c r="A77" s="11" t="s">
        <v>181</v>
      </c>
      <c r="B77" s="28">
        <v>914</v>
      </c>
      <c r="C77" s="27" t="s">
        <v>57</v>
      </c>
      <c r="D77" s="27" t="s">
        <v>157</v>
      </c>
      <c r="E77" s="28" t="s">
        <v>185</v>
      </c>
      <c r="F77" s="28">
        <v>100</v>
      </c>
      <c r="G77" s="23">
        <v>1217.9000000000001</v>
      </c>
      <c r="H77" s="23">
        <v>1230.0999999999999</v>
      </c>
      <c r="I77" s="23">
        <v>1242.5</v>
      </c>
    </row>
    <row r="78" spans="1:9" ht="75">
      <c r="A78" s="11" t="s">
        <v>182</v>
      </c>
      <c r="B78" s="28">
        <v>914</v>
      </c>
      <c r="C78" s="27" t="s">
        <v>57</v>
      </c>
      <c r="D78" s="27" t="s">
        <v>157</v>
      </c>
      <c r="E78" s="28" t="s">
        <v>185</v>
      </c>
      <c r="F78" s="28">
        <v>200</v>
      </c>
      <c r="G78" s="23">
        <v>10</v>
      </c>
      <c r="H78" s="23">
        <v>2</v>
      </c>
      <c r="I78" s="23">
        <v>2</v>
      </c>
    </row>
    <row r="79" spans="1:9" ht="18.75">
      <c r="A79" s="11" t="s">
        <v>163</v>
      </c>
      <c r="B79" s="28">
        <v>914</v>
      </c>
      <c r="C79" s="27" t="s">
        <v>129</v>
      </c>
      <c r="D79" s="27"/>
      <c r="E79" s="28"/>
      <c r="F79" s="28"/>
      <c r="G79" s="23">
        <f>SUM(G80+G101+G94+G89)</f>
        <v>99321.900000000009</v>
      </c>
      <c r="H79" s="23">
        <f>SUM(H80+H101+H94+H89)</f>
        <v>46360.600000000006</v>
      </c>
      <c r="I79" s="23">
        <f>SUM(I80+I101+I94+I89)</f>
        <v>49965.200000000004</v>
      </c>
    </row>
    <row r="80" spans="1:9" ht="18.75">
      <c r="A80" s="11" t="s">
        <v>164</v>
      </c>
      <c r="B80" s="28">
        <v>914</v>
      </c>
      <c r="C80" s="27" t="s">
        <v>129</v>
      </c>
      <c r="D80" s="27" t="s">
        <v>165</v>
      </c>
      <c r="E80" s="28"/>
      <c r="F80" s="28"/>
      <c r="G80" s="23">
        <f>SUM(G81)</f>
        <v>2267</v>
      </c>
      <c r="H80" s="23">
        <f t="shared" ref="H80:I80" si="36">SUM(H81)</f>
        <v>2267</v>
      </c>
      <c r="I80" s="23">
        <f t="shared" si="36"/>
        <v>2267</v>
      </c>
    </row>
    <row r="81" spans="1:9" ht="56.25">
      <c r="A81" s="11" t="s">
        <v>169</v>
      </c>
      <c r="B81" s="28">
        <v>914</v>
      </c>
      <c r="C81" s="27" t="s">
        <v>129</v>
      </c>
      <c r="D81" s="27" t="s">
        <v>165</v>
      </c>
      <c r="E81" s="28" t="s">
        <v>170</v>
      </c>
      <c r="F81" s="28"/>
      <c r="G81" s="23">
        <f>SUM(G82)</f>
        <v>2267</v>
      </c>
      <c r="H81" s="23">
        <f t="shared" ref="H81:I81" si="37">SUM(H82)</f>
        <v>2267</v>
      </c>
      <c r="I81" s="23">
        <f t="shared" si="37"/>
        <v>2267</v>
      </c>
    </row>
    <row r="82" spans="1:9" ht="56.25">
      <c r="A82" s="11" t="s">
        <v>171</v>
      </c>
      <c r="B82" s="28">
        <v>914</v>
      </c>
      <c r="C82" s="27" t="s">
        <v>129</v>
      </c>
      <c r="D82" s="27" t="s">
        <v>165</v>
      </c>
      <c r="E82" s="28" t="s">
        <v>172</v>
      </c>
      <c r="F82" s="28"/>
      <c r="G82" s="23">
        <f>SUM(G83+G87)</f>
        <v>2267</v>
      </c>
      <c r="H82" s="23">
        <f t="shared" ref="H82:I82" si="38">SUM(H83+H87)</f>
        <v>2267</v>
      </c>
      <c r="I82" s="23">
        <f t="shared" si="38"/>
        <v>2267</v>
      </c>
    </row>
    <row r="83" spans="1:9" ht="37.5">
      <c r="A83" s="11" t="s">
        <v>533</v>
      </c>
      <c r="B83" s="28">
        <v>914</v>
      </c>
      <c r="C83" s="27" t="s">
        <v>129</v>
      </c>
      <c r="D83" s="27" t="s">
        <v>165</v>
      </c>
      <c r="E83" s="28" t="s">
        <v>173</v>
      </c>
      <c r="F83" s="28"/>
      <c r="G83" s="23">
        <f>SUM(G84:G86)</f>
        <v>2205.3000000000002</v>
      </c>
      <c r="H83" s="23">
        <f>SUM(H84:H86)</f>
        <v>2205.3000000000002</v>
      </c>
      <c r="I83" s="23">
        <f t="shared" ref="I83" si="39">SUM(I84:I86)</f>
        <v>2205.3000000000002</v>
      </c>
    </row>
    <row r="84" spans="1:9" ht="112.5">
      <c r="A84" s="11" t="s">
        <v>175</v>
      </c>
      <c r="B84" s="28">
        <v>914</v>
      </c>
      <c r="C84" s="27" t="s">
        <v>129</v>
      </c>
      <c r="D84" s="27" t="s">
        <v>165</v>
      </c>
      <c r="E84" s="28" t="s">
        <v>174</v>
      </c>
      <c r="F84" s="28">
        <v>100</v>
      </c>
      <c r="G84" s="23">
        <v>1613.3</v>
      </c>
      <c r="H84" s="23">
        <v>1665.8</v>
      </c>
      <c r="I84" s="23">
        <v>1732.5</v>
      </c>
    </row>
    <row r="85" spans="1:9" ht="56.25">
      <c r="A85" s="11" t="s">
        <v>176</v>
      </c>
      <c r="B85" s="28">
        <v>914</v>
      </c>
      <c r="C85" s="27" t="s">
        <v>129</v>
      </c>
      <c r="D85" s="27" t="s">
        <v>165</v>
      </c>
      <c r="E85" s="28" t="s">
        <v>174</v>
      </c>
      <c r="F85" s="28">
        <v>200</v>
      </c>
      <c r="G85" s="23">
        <v>578</v>
      </c>
      <c r="H85" s="23">
        <v>526.5</v>
      </c>
      <c r="I85" s="23">
        <v>459.8</v>
      </c>
    </row>
    <row r="86" spans="1:9" ht="56.25">
      <c r="A86" s="11" t="s">
        <v>69</v>
      </c>
      <c r="B86" s="28">
        <v>914</v>
      </c>
      <c r="C86" s="27" t="s">
        <v>129</v>
      </c>
      <c r="D86" s="27" t="s">
        <v>165</v>
      </c>
      <c r="E86" s="28" t="s">
        <v>174</v>
      </c>
      <c r="F86" s="28">
        <v>800</v>
      </c>
      <c r="G86" s="23">
        <v>14</v>
      </c>
      <c r="H86" s="23">
        <v>13</v>
      </c>
      <c r="I86" s="23">
        <v>13</v>
      </c>
    </row>
    <row r="87" spans="1:9" ht="37.5">
      <c r="A87" s="11" t="s">
        <v>262</v>
      </c>
      <c r="B87" s="28">
        <v>914</v>
      </c>
      <c r="C87" s="27" t="s">
        <v>129</v>
      </c>
      <c r="D87" s="27" t="s">
        <v>165</v>
      </c>
      <c r="E87" s="28" t="s">
        <v>261</v>
      </c>
      <c r="F87" s="28"/>
      <c r="G87" s="23">
        <f>SUM(G88)</f>
        <v>61.7</v>
      </c>
      <c r="H87" s="23">
        <f t="shared" ref="H87:I87" si="40">SUM(H88)</f>
        <v>61.7</v>
      </c>
      <c r="I87" s="23">
        <f t="shared" si="40"/>
        <v>61.7</v>
      </c>
    </row>
    <row r="88" spans="1:9" ht="56.25">
      <c r="A88" s="11" t="s">
        <v>579</v>
      </c>
      <c r="B88" s="28">
        <v>914</v>
      </c>
      <c r="C88" s="27" t="s">
        <v>129</v>
      </c>
      <c r="D88" s="27" t="s">
        <v>165</v>
      </c>
      <c r="E88" s="28" t="s">
        <v>536</v>
      </c>
      <c r="F88" s="28">
        <v>200</v>
      </c>
      <c r="G88" s="23">
        <v>61.7</v>
      </c>
      <c r="H88" s="23">
        <v>61.7</v>
      </c>
      <c r="I88" s="23">
        <v>61.7</v>
      </c>
    </row>
    <row r="89" spans="1:9" ht="18.75">
      <c r="A89" s="11" t="s">
        <v>314</v>
      </c>
      <c r="B89" s="28">
        <v>914</v>
      </c>
      <c r="C89" s="27" t="s">
        <v>129</v>
      </c>
      <c r="D89" s="27" t="s">
        <v>78</v>
      </c>
      <c r="E89" s="28"/>
      <c r="F89" s="28"/>
      <c r="G89" s="23">
        <f>SUM(G90)</f>
        <v>1</v>
      </c>
      <c r="H89" s="23"/>
      <c r="I89" s="23"/>
    </row>
    <row r="90" spans="1:9" ht="75">
      <c r="A90" s="11" t="s">
        <v>535</v>
      </c>
      <c r="B90" s="28">
        <v>914</v>
      </c>
      <c r="C90" s="27" t="s">
        <v>129</v>
      </c>
      <c r="D90" s="27" t="s">
        <v>78</v>
      </c>
      <c r="E90" s="28" t="s">
        <v>287</v>
      </c>
      <c r="F90" s="28"/>
      <c r="G90" s="23">
        <f>SUM(G91)</f>
        <v>1</v>
      </c>
      <c r="H90" s="23"/>
      <c r="I90" s="23"/>
    </row>
    <row r="91" spans="1:9" ht="37.5">
      <c r="A91" s="11" t="s">
        <v>309</v>
      </c>
      <c r="B91" s="28">
        <v>914</v>
      </c>
      <c r="C91" s="27" t="s">
        <v>129</v>
      </c>
      <c r="D91" s="27" t="s">
        <v>78</v>
      </c>
      <c r="E91" s="28" t="s">
        <v>304</v>
      </c>
      <c r="F91" s="28"/>
      <c r="G91" s="23">
        <f>SUM(G92)</f>
        <v>1</v>
      </c>
      <c r="H91" s="23"/>
      <c r="I91" s="23"/>
    </row>
    <row r="92" spans="1:9" ht="37.5">
      <c r="A92" s="11" t="s">
        <v>317</v>
      </c>
      <c r="B92" s="28">
        <v>914</v>
      </c>
      <c r="C92" s="27" t="s">
        <v>129</v>
      </c>
      <c r="D92" s="27" t="s">
        <v>78</v>
      </c>
      <c r="E92" s="28" t="s">
        <v>315</v>
      </c>
      <c r="F92" s="28"/>
      <c r="G92" s="23">
        <f>SUM(G93)</f>
        <v>1</v>
      </c>
      <c r="H92" s="23"/>
      <c r="I92" s="23"/>
    </row>
    <row r="93" spans="1:9" ht="75">
      <c r="A93" s="11" t="s">
        <v>580</v>
      </c>
      <c r="B93" s="28">
        <v>914</v>
      </c>
      <c r="C93" s="27" t="s">
        <v>129</v>
      </c>
      <c r="D93" s="27" t="s">
        <v>78</v>
      </c>
      <c r="E93" s="28" t="s">
        <v>316</v>
      </c>
      <c r="F93" s="28">
        <v>600</v>
      </c>
      <c r="G93" s="23">
        <v>1</v>
      </c>
      <c r="H93" s="23"/>
      <c r="I93" s="23"/>
    </row>
    <row r="94" spans="1:9" ht="18.75">
      <c r="A94" s="11" t="s">
        <v>308</v>
      </c>
      <c r="B94" s="28">
        <v>914</v>
      </c>
      <c r="C94" s="27" t="s">
        <v>129</v>
      </c>
      <c r="D94" s="27" t="s">
        <v>157</v>
      </c>
      <c r="E94" s="28"/>
      <c r="F94" s="28"/>
      <c r="G94" s="23">
        <f>SUM(G95)</f>
        <v>88947.6</v>
      </c>
      <c r="H94" s="23">
        <f t="shared" ref="H94:I94" si="41">SUM(H95)</f>
        <v>41519.300000000003</v>
      </c>
      <c r="I94" s="23">
        <f t="shared" si="41"/>
        <v>45073.9</v>
      </c>
    </row>
    <row r="95" spans="1:9" ht="75">
      <c r="A95" s="11" t="s">
        <v>535</v>
      </c>
      <c r="B95" s="28">
        <v>914</v>
      </c>
      <c r="C95" s="27" t="s">
        <v>129</v>
      </c>
      <c r="D95" s="27" t="s">
        <v>157</v>
      </c>
      <c r="E95" s="28" t="s">
        <v>287</v>
      </c>
      <c r="F95" s="28"/>
      <c r="G95" s="23">
        <f>SUM(G96)</f>
        <v>88947.6</v>
      </c>
      <c r="H95" s="23">
        <f t="shared" ref="H95:I95" si="42">SUM(H96)</f>
        <v>41519.300000000003</v>
      </c>
      <c r="I95" s="23">
        <f t="shared" si="42"/>
        <v>45073.9</v>
      </c>
    </row>
    <row r="96" spans="1:9" ht="37.5">
      <c r="A96" s="11" t="s">
        <v>309</v>
      </c>
      <c r="B96" s="28">
        <v>914</v>
      </c>
      <c r="C96" s="27" t="s">
        <v>129</v>
      </c>
      <c r="D96" s="27" t="s">
        <v>157</v>
      </c>
      <c r="E96" s="28" t="s">
        <v>304</v>
      </c>
      <c r="F96" s="28"/>
      <c r="G96" s="23">
        <f>SUM(G97)</f>
        <v>88947.6</v>
      </c>
      <c r="H96" s="23">
        <f t="shared" ref="H96:I96" si="43">SUM(H97)</f>
        <v>41519.300000000003</v>
      </c>
      <c r="I96" s="23">
        <f t="shared" si="43"/>
        <v>45073.9</v>
      </c>
    </row>
    <row r="97" spans="1:12" ht="37.5">
      <c r="A97" s="11" t="s">
        <v>310</v>
      </c>
      <c r="B97" s="28">
        <v>914</v>
      </c>
      <c r="C97" s="27" t="s">
        <v>129</v>
      </c>
      <c r="D97" s="27" t="s">
        <v>157</v>
      </c>
      <c r="E97" s="28" t="s">
        <v>305</v>
      </c>
      <c r="F97" s="28"/>
      <c r="G97" s="23">
        <f>SUM(G98:G100)</f>
        <v>88947.6</v>
      </c>
      <c r="H97" s="23">
        <f>SUM(H98:H100)</f>
        <v>41519.300000000003</v>
      </c>
      <c r="I97" s="23">
        <f>SUM(I98:I100)</f>
        <v>45073.9</v>
      </c>
    </row>
    <row r="98" spans="1:12" ht="75">
      <c r="A98" s="11" t="s">
        <v>311</v>
      </c>
      <c r="B98" s="28">
        <v>914</v>
      </c>
      <c r="C98" s="27" t="s">
        <v>129</v>
      </c>
      <c r="D98" s="27" t="s">
        <v>157</v>
      </c>
      <c r="E98" s="28" t="s">
        <v>306</v>
      </c>
      <c r="F98" s="28">
        <v>500</v>
      </c>
      <c r="G98" s="23">
        <v>43388.6</v>
      </c>
      <c r="H98" s="23">
        <v>27222.3</v>
      </c>
      <c r="I98" s="23">
        <v>29574.9</v>
      </c>
    </row>
    <row r="99" spans="1:12" ht="75">
      <c r="A99" s="11" t="s">
        <v>311</v>
      </c>
      <c r="B99" s="28">
        <v>914</v>
      </c>
      <c r="C99" s="27" t="s">
        <v>129</v>
      </c>
      <c r="D99" s="27" t="s">
        <v>157</v>
      </c>
      <c r="E99" s="28" t="s">
        <v>307</v>
      </c>
      <c r="F99" s="28">
        <v>500</v>
      </c>
      <c r="G99" s="23">
        <v>32000</v>
      </c>
      <c r="H99" s="23"/>
      <c r="I99" s="23"/>
      <c r="J99" s="12"/>
      <c r="K99" s="12"/>
      <c r="L99" s="12"/>
    </row>
    <row r="100" spans="1:12" ht="93.75">
      <c r="A100" s="11" t="s">
        <v>312</v>
      </c>
      <c r="B100" s="28">
        <v>914</v>
      </c>
      <c r="C100" s="27" t="s">
        <v>129</v>
      </c>
      <c r="D100" s="27" t="s">
        <v>157</v>
      </c>
      <c r="E100" s="28" t="s">
        <v>313</v>
      </c>
      <c r="F100" s="28">
        <v>200</v>
      </c>
      <c r="G100" s="23">
        <v>13559</v>
      </c>
      <c r="H100" s="23">
        <v>14297</v>
      </c>
      <c r="I100" s="23">
        <v>15499</v>
      </c>
    </row>
    <row r="101" spans="1:12" ht="18.75">
      <c r="A101" s="11" t="s">
        <v>196</v>
      </c>
      <c r="B101" s="28">
        <v>914</v>
      </c>
      <c r="C101" s="27" t="s">
        <v>129</v>
      </c>
      <c r="D101" s="27" t="s">
        <v>195</v>
      </c>
      <c r="E101" s="28"/>
      <c r="F101" s="28"/>
      <c r="G101" s="23">
        <f>SUM(G114+G109+G102)</f>
        <v>8106.3</v>
      </c>
      <c r="H101" s="23">
        <f>SUM(H114+H109+H102)</f>
        <v>2574.3000000000002</v>
      </c>
      <c r="I101" s="23">
        <f>SUM(I114+I109+I102)</f>
        <v>2624.3</v>
      </c>
    </row>
    <row r="102" spans="1:12" ht="75">
      <c r="A102" s="11" t="s">
        <v>535</v>
      </c>
      <c r="B102" s="28">
        <v>914</v>
      </c>
      <c r="C102" s="27" t="s">
        <v>129</v>
      </c>
      <c r="D102" s="27" t="s">
        <v>195</v>
      </c>
      <c r="E102" s="28" t="s">
        <v>287</v>
      </c>
      <c r="F102" s="28"/>
      <c r="G102" s="23">
        <f>SUM(G106+G103)</f>
        <v>3600</v>
      </c>
      <c r="H102" s="23"/>
      <c r="I102" s="23"/>
    </row>
    <row r="103" spans="1:12" ht="18.75">
      <c r="A103" s="14" t="s">
        <v>291</v>
      </c>
      <c r="B103" s="28">
        <v>914</v>
      </c>
      <c r="C103" s="27" t="s">
        <v>129</v>
      </c>
      <c r="D103" s="27" t="s">
        <v>195</v>
      </c>
      <c r="E103" s="28" t="s">
        <v>288</v>
      </c>
      <c r="F103" s="28"/>
      <c r="G103" s="23">
        <f>G104</f>
        <v>1600</v>
      </c>
      <c r="H103" s="23"/>
      <c r="I103" s="23"/>
    </row>
    <row r="104" spans="1:12" ht="56.25">
      <c r="A104" s="11" t="s">
        <v>297</v>
      </c>
      <c r="B104" s="28">
        <v>914</v>
      </c>
      <c r="C104" s="27" t="s">
        <v>129</v>
      </c>
      <c r="D104" s="27" t="s">
        <v>195</v>
      </c>
      <c r="E104" s="28" t="s">
        <v>295</v>
      </c>
      <c r="F104" s="28"/>
      <c r="G104" s="23">
        <f>G105</f>
        <v>1600</v>
      </c>
      <c r="H104" s="23"/>
      <c r="I104" s="23"/>
    </row>
    <row r="105" spans="1:12" ht="56.25">
      <c r="A105" s="11" t="s">
        <v>573</v>
      </c>
      <c r="B105" s="28">
        <v>914</v>
      </c>
      <c r="C105" s="27" t="s">
        <v>129</v>
      </c>
      <c r="D105" s="27" t="s">
        <v>195</v>
      </c>
      <c r="E105" s="28" t="s">
        <v>572</v>
      </c>
      <c r="F105" s="28">
        <v>200</v>
      </c>
      <c r="G105" s="23">
        <v>1600</v>
      </c>
      <c r="H105" s="23"/>
      <c r="I105" s="23"/>
    </row>
    <row r="106" spans="1:12" ht="56.25">
      <c r="A106" s="11" t="s">
        <v>322</v>
      </c>
      <c r="B106" s="28">
        <v>914</v>
      </c>
      <c r="C106" s="27" t="s">
        <v>129</v>
      </c>
      <c r="D106" s="27" t="s">
        <v>195</v>
      </c>
      <c r="E106" s="28" t="s">
        <v>319</v>
      </c>
      <c r="F106" s="28"/>
      <c r="G106" s="23">
        <f>SUM(G107)</f>
        <v>2000</v>
      </c>
      <c r="H106" s="23"/>
      <c r="I106" s="23"/>
    </row>
    <row r="107" spans="1:12" ht="18.75">
      <c r="A107" s="11" t="s">
        <v>323</v>
      </c>
      <c r="B107" s="28">
        <v>914</v>
      </c>
      <c r="C107" s="27" t="s">
        <v>129</v>
      </c>
      <c r="D107" s="27" t="s">
        <v>195</v>
      </c>
      <c r="E107" s="28" t="s">
        <v>320</v>
      </c>
      <c r="F107" s="28"/>
      <c r="G107" s="23">
        <f>SUM(G108)</f>
        <v>2000</v>
      </c>
      <c r="H107" s="23"/>
      <c r="I107" s="23"/>
    </row>
    <row r="108" spans="1:12" ht="56.25">
      <c r="A108" s="11" t="s">
        <v>324</v>
      </c>
      <c r="B108" s="28">
        <v>914</v>
      </c>
      <c r="C108" s="27" t="s">
        <v>129</v>
      </c>
      <c r="D108" s="27" t="s">
        <v>195</v>
      </c>
      <c r="E108" s="28" t="s">
        <v>321</v>
      </c>
      <c r="F108" s="28">
        <v>200</v>
      </c>
      <c r="G108" s="23">
        <v>2000</v>
      </c>
      <c r="H108" s="23"/>
      <c r="I108" s="23"/>
    </row>
    <row r="109" spans="1:12" ht="56.25">
      <c r="A109" s="11" t="s">
        <v>169</v>
      </c>
      <c r="B109" s="28">
        <v>914</v>
      </c>
      <c r="C109" s="27" t="s">
        <v>129</v>
      </c>
      <c r="D109" s="27" t="s">
        <v>195</v>
      </c>
      <c r="E109" s="28" t="s">
        <v>170</v>
      </c>
      <c r="F109" s="28"/>
      <c r="G109" s="23">
        <f>SUM(G110)</f>
        <v>2350</v>
      </c>
      <c r="H109" s="23">
        <f t="shared" ref="H109:I109" si="44">SUM(H110)</f>
        <v>2400</v>
      </c>
      <c r="I109" s="23">
        <f t="shared" si="44"/>
        <v>2450</v>
      </c>
    </row>
    <row r="110" spans="1:12" ht="37.5">
      <c r="A110" s="11" t="s">
        <v>255</v>
      </c>
      <c r="B110" s="28">
        <v>914</v>
      </c>
      <c r="C110" s="27" t="s">
        <v>129</v>
      </c>
      <c r="D110" s="27" t="s">
        <v>195</v>
      </c>
      <c r="E110" s="28" t="s">
        <v>254</v>
      </c>
      <c r="F110" s="28"/>
      <c r="G110" s="23">
        <f>SUM(G111)</f>
        <v>2350</v>
      </c>
      <c r="H110" s="23">
        <f t="shared" ref="H110:I110" si="45">SUM(H111)</f>
        <v>2400</v>
      </c>
      <c r="I110" s="23">
        <f t="shared" si="45"/>
        <v>2450</v>
      </c>
    </row>
    <row r="111" spans="1:12" ht="37.5">
      <c r="A111" s="11" t="s">
        <v>257</v>
      </c>
      <c r="B111" s="28">
        <v>914</v>
      </c>
      <c r="C111" s="27" t="s">
        <v>129</v>
      </c>
      <c r="D111" s="27" t="s">
        <v>195</v>
      </c>
      <c r="E111" s="28" t="s">
        <v>256</v>
      </c>
      <c r="F111" s="28"/>
      <c r="G111" s="23">
        <f>SUM(G112:G113)</f>
        <v>2350</v>
      </c>
      <c r="H111" s="23">
        <f t="shared" ref="H111:I111" si="46">SUM(H112:H113)</f>
        <v>2400</v>
      </c>
      <c r="I111" s="23">
        <f t="shared" si="46"/>
        <v>2450</v>
      </c>
    </row>
    <row r="112" spans="1:12" ht="75">
      <c r="A112" s="11" t="s">
        <v>260</v>
      </c>
      <c r="B112" s="28">
        <v>914</v>
      </c>
      <c r="C112" s="27" t="s">
        <v>129</v>
      </c>
      <c r="D112" s="27" t="s">
        <v>195</v>
      </c>
      <c r="E112" s="28" t="s">
        <v>258</v>
      </c>
      <c r="F112" s="28">
        <v>800</v>
      </c>
      <c r="G112" s="23">
        <v>1175</v>
      </c>
      <c r="H112" s="23">
        <v>1200</v>
      </c>
      <c r="I112" s="23">
        <v>1225</v>
      </c>
    </row>
    <row r="113" spans="1:9" ht="75">
      <c r="A113" s="11" t="s">
        <v>259</v>
      </c>
      <c r="B113" s="28">
        <v>914</v>
      </c>
      <c r="C113" s="27" t="s">
        <v>129</v>
      </c>
      <c r="D113" s="27" t="s">
        <v>195</v>
      </c>
      <c r="E113" s="28" t="s">
        <v>563</v>
      </c>
      <c r="F113" s="28">
        <v>800</v>
      </c>
      <c r="G113" s="23">
        <v>1175</v>
      </c>
      <c r="H113" s="23">
        <v>1200</v>
      </c>
      <c r="I113" s="23">
        <v>1225</v>
      </c>
    </row>
    <row r="114" spans="1:9" ht="56.25">
      <c r="A114" s="11" t="s">
        <v>166</v>
      </c>
      <c r="B114" s="28">
        <v>914</v>
      </c>
      <c r="C114" s="27" t="s">
        <v>129</v>
      </c>
      <c r="D114" s="27" t="s">
        <v>195</v>
      </c>
      <c r="E114" s="28" t="s">
        <v>139</v>
      </c>
      <c r="F114" s="28"/>
      <c r="G114" s="23">
        <f>SUM(G115+G118)</f>
        <v>2156.3000000000002</v>
      </c>
      <c r="H114" s="23">
        <f t="shared" ref="H114:I114" si="47">SUM(H115+H118)</f>
        <v>174.3</v>
      </c>
      <c r="I114" s="23">
        <f t="shared" si="47"/>
        <v>174.3</v>
      </c>
    </row>
    <row r="115" spans="1:9" ht="37.5">
      <c r="A115" s="11" t="s">
        <v>167</v>
      </c>
      <c r="B115" s="28">
        <v>914</v>
      </c>
      <c r="C115" s="27" t="s">
        <v>129</v>
      </c>
      <c r="D115" s="27" t="s">
        <v>195</v>
      </c>
      <c r="E115" s="28" t="s">
        <v>140</v>
      </c>
      <c r="F115" s="28"/>
      <c r="G115" s="23">
        <f>SUM(G116)</f>
        <v>2010</v>
      </c>
      <c r="H115" s="23">
        <f t="shared" ref="H115:I115" si="48">SUM(H116)</f>
        <v>28</v>
      </c>
      <c r="I115" s="23">
        <f t="shared" si="48"/>
        <v>28</v>
      </c>
    </row>
    <row r="116" spans="1:9" ht="56.25">
      <c r="A116" s="11" t="s">
        <v>188</v>
      </c>
      <c r="B116" s="28">
        <v>914</v>
      </c>
      <c r="C116" s="27" t="s">
        <v>129</v>
      </c>
      <c r="D116" s="27" t="s">
        <v>195</v>
      </c>
      <c r="E116" s="28" t="s">
        <v>189</v>
      </c>
      <c r="F116" s="28"/>
      <c r="G116" s="23">
        <f>SUM(G117)</f>
        <v>2010</v>
      </c>
      <c r="H116" s="23">
        <f t="shared" ref="H116:I116" si="49">SUM(H117)</f>
        <v>28</v>
      </c>
      <c r="I116" s="23">
        <f t="shared" si="49"/>
        <v>28</v>
      </c>
    </row>
    <row r="117" spans="1:9" ht="56.25">
      <c r="A117" s="11" t="s">
        <v>193</v>
      </c>
      <c r="B117" s="28">
        <v>914</v>
      </c>
      <c r="C117" s="27" t="s">
        <v>129</v>
      </c>
      <c r="D117" s="27" t="s">
        <v>195</v>
      </c>
      <c r="E117" s="28" t="s">
        <v>191</v>
      </c>
      <c r="F117" s="28">
        <v>200</v>
      </c>
      <c r="G117" s="23">
        <v>2010</v>
      </c>
      <c r="H117" s="23">
        <v>28</v>
      </c>
      <c r="I117" s="23">
        <v>28</v>
      </c>
    </row>
    <row r="118" spans="1:9" ht="37.5">
      <c r="A118" s="11" t="s">
        <v>581</v>
      </c>
      <c r="B118" s="28">
        <v>914</v>
      </c>
      <c r="C118" s="27" t="s">
        <v>129</v>
      </c>
      <c r="D118" s="27" t="s">
        <v>195</v>
      </c>
      <c r="E118" s="28" t="s">
        <v>153</v>
      </c>
      <c r="F118" s="28"/>
      <c r="G118" s="23">
        <f>SUM(G119+G121)</f>
        <v>146.30000000000001</v>
      </c>
      <c r="H118" s="23">
        <f t="shared" ref="H118:I118" si="50">SUM(H119+H121)</f>
        <v>146.30000000000001</v>
      </c>
      <c r="I118" s="23">
        <f t="shared" si="50"/>
        <v>146.30000000000001</v>
      </c>
    </row>
    <row r="119" spans="1:9" ht="56.25">
      <c r="A119" s="11" t="s">
        <v>197</v>
      </c>
      <c r="B119" s="28">
        <v>914</v>
      </c>
      <c r="C119" s="27" t="s">
        <v>129</v>
      </c>
      <c r="D119" s="27" t="s">
        <v>195</v>
      </c>
      <c r="E119" s="28" t="s">
        <v>155</v>
      </c>
      <c r="F119" s="28"/>
      <c r="G119" s="23">
        <f>SUM(G120)</f>
        <v>25</v>
      </c>
      <c r="H119" s="23">
        <f t="shared" ref="H119:I119" si="51">SUM(H120)</f>
        <v>25</v>
      </c>
      <c r="I119" s="23">
        <f t="shared" si="51"/>
        <v>25</v>
      </c>
    </row>
    <row r="120" spans="1:9" ht="75">
      <c r="A120" s="11" t="s">
        <v>198</v>
      </c>
      <c r="B120" s="28">
        <v>914</v>
      </c>
      <c r="C120" s="27" t="s">
        <v>129</v>
      </c>
      <c r="D120" s="27" t="s">
        <v>195</v>
      </c>
      <c r="E120" s="28" t="s">
        <v>205</v>
      </c>
      <c r="F120" s="28">
        <v>200</v>
      </c>
      <c r="G120" s="23">
        <v>25</v>
      </c>
      <c r="H120" s="23">
        <v>25</v>
      </c>
      <c r="I120" s="23">
        <v>25</v>
      </c>
    </row>
    <row r="121" spans="1:9" ht="37.5">
      <c r="A121" s="11" t="s">
        <v>207</v>
      </c>
      <c r="B121" s="28">
        <v>914</v>
      </c>
      <c r="C121" s="27" t="s">
        <v>129</v>
      </c>
      <c r="D121" s="27" t="s">
        <v>195</v>
      </c>
      <c r="E121" s="28" t="s">
        <v>206</v>
      </c>
      <c r="F121" s="28"/>
      <c r="G121" s="23">
        <f>SUM(G122)</f>
        <v>121.3</v>
      </c>
      <c r="H121" s="23">
        <f t="shared" ref="H121:I121" si="52">SUM(H122)</f>
        <v>121.3</v>
      </c>
      <c r="I121" s="23">
        <f t="shared" si="52"/>
        <v>121.3</v>
      </c>
    </row>
    <row r="122" spans="1:9" ht="37.5">
      <c r="A122" s="11" t="s">
        <v>329</v>
      </c>
      <c r="B122" s="28">
        <v>914</v>
      </c>
      <c r="C122" s="27" t="s">
        <v>129</v>
      </c>
      <c r="D122" s="27" t="s">
        <v>195</v>
      </c>
      <c r="E122" s="28" t="s">
        <v>208</v>
      </c>
      <c r="F122" s="28">
        <v>500</v>
      </c>
      <c r="G122" s="23">
        <v>121.3</v>
      </c>
      <c r="H122" s="23">
        <v>121.3</v>
      </c>
      <c r="I122" s="23">
        <v>121.3</v>
      </c>
    </row>
    <row r="123" spans="1:9" ht="18.75">
      <c r="A123" s="4" t="s">
        <v>279</v>
      </c>
      <c r="B123" s="28">
        <v>914</v>
      </c>
      <c r="C123" s="27" t="s">
        <v>165</v>
      </c>
      <c r="D123" s="27"/>
      <c r="E123" s="28"/>
      <c r="F123" s="28"/>
      <c r="G123" s="23">
        <f>SUM(G124+G134)</f>
        <v>21053.315000000002</v>
      </c>
      <c r="H123" s="23">
        <f>SUM(H124+H134)</f>
        <v>41445.127999999997</v>
      </c>
      <c r="I123" s="23">
        <f>SUM(I124+I134)</f>
        <v>176720.00400000002</v>
      </c>
    </row>
    <row r="124" spans="1:9" ht="18.75">
      <c r="A124" s="18" t="s">
        <v>280</v>
      </c>
      <c r="B124" s="28">
        <v>914</v>
      </c>
      <c r="C124" s="27" t="s">
        <v>165</v>
      </c>
      <c r="D124" s="27" t="s">
        <v>57</v>
      </c>
      <c r="E124" s="28"/>
      <c r="F124" s="28"/>
      <c r="G124" s="23">
        <f>SUM(G130+G125)</f>
        <v>4247.3150000000005</v>
      </c>
      <c r="H124" s="23">
        <f>SUM(H130+H125)</f>
        <v>7208.9279999999999</v>
      </c>
      <c r="I124" s="23">
        <f t="shared" ref="I124" si="53">SUM(I130+I125)</f>
        <v>8126.4040000000005</v>
      </c>
    </row>
    <row r="125" spans="1:9" ht="75">
      <c r="A125" s="11" t="s">
        <v>535</v>
      </c>
      <c r="B125" s="54">
        <v>914</v>
      </c>
      <c r="C125" s="27" t="s">
        <v>165</v>
      </c>
      <c r="D125" s="27" t="s">
        <v>57</v>
      </c>
      <c r="E125" s="54" t="s">
        <v>287</v>
      </c>
      <c r="F125" s="28"/>
      <c r="G125" s="23">
        <f>SUM(G126)</f>
        <v>4247.3150000000005</v>
      </c>
      <c r="H125" s="23">
        <f t="shared" ref="H125:I125" si="54">SUM(H126)</f>
        <v>1658.9280000000001</v>
      </c>
      <c r="I125" s="23">
        <f t="shared" si="54"/>
        <v>2576.404</v>
      </c>
    </row>
    <row r="126" spans="1:9" ht="56.25">
      <c r="A126" s="11" t="s">
        <v>302</v>
      </c>
      <c r="B126" s="54">
        <v>914</v>
      </c>
      <c r="C126" s="27" t="s">
        <v>165</v>
      </c>
      <c r="D126" s="27" t="s">
        <v>57</v>
      </c>
      <c r="E126" s="54" t="s">
        <v>298</v>
      </c>
      <c r="F126" s="28"/>
      <c r="G126" s="23">
        <f>SUM(G127)</f>
        <v>4247.3150000000005</v>
      </c>
      <c r="H126" s="23">
        <f t="shared" ref="H126:I126" si="55">SUM(H127)</f>
        <v>1658.9280000000001</v>
      </c>
      <c r="I126" s="23">
        <f t="shared" si="55"/>
        <v>2576.404</v>
      </c>
    </row>
    <row r="127" spans="1:9" ht="75">
      <c r="A127" s="11" t="s">
        <v>547</v>
      </c>
      <c r="B127" s="54">
        <v>914</v>
      </c>
      <c r="C127" s="27" t="s">
        <v>165</v>
      </c>
      <c r="D127" s="27" t="s">
        <v>57</v>
      </c>
      <c r="E127" s="54" t="s">
        <v>299</v>
      </c>
      <c r="F127" s="28"/>
      <c r="G127" s="23">
        <f>SUM(G128:G129)</f>
        <v>4247.3150000000005</v>
      </c>
      <c r="H127" s="23">
        <f t="shared" ref="H127:I127" si="56">SUM(H128:H129)</f>
        <v>1658.9280000000001</v>
      </c>
      <c r="I127" s="23">
        <f t="shared" si="56"/>
        <v>2576.404</v>
      </c>
    </row>
    <row r="128" spans="1:9" ht="93.75">
      <c r="A128" s="11" t="s">
        <v>582</v>
      </c>
      <c r="B128" s="54">
        <v>914</v>
      </c>
      <c r="C128" s="27" t="s">
        <v>165</v>
      </c>
      <c r="D128" s="27" t="s">
        <v>57</v>
      </c>
      <c r="E128" s="54" t="s">
        <v>301</v>
      </c>
      <c r="F128" s="28">
        <v>500</v>
      </c>
      <c r="G128" s="23">
        <v>2588.3870000000002</v>
      </c>
      <c r="H128" s="23">
        <v>0</v>
      </c>
      <c r="I128" s="23">
        <v>917.476</v>
      </c>
    </row>
    <row r="129" spans="1:9" ht="75">
      <c r="A129" s="11" t="s">
        <v>303</v>
      </c>
      <c r="B129" s="54">
        <v>914</v>
      </c>
      <c r="C129" s="27" t="s">
        <v>165</v>
      </c>
      <c r="D129" s="27" t="s">
        <v>57</v>
      </c>
      <c r="E129" s="54" t="s">
        <v>300</v>
      </c>
      <c r="F129" s="28">
        <v>500</v>
      </c>
      <c r="G129" s="23">
        <v>1658.9280000000001</v>
      </c>
      <c r="H129" s="23">
        <v>1658.9280000000001</v>
      </c>
      <c r="I129" s="23">
        <v>1658.9280000000001</v>
      </c>
    </row>
    <row r="130" spans="1:9" ht="56.25">
      <c r="A130" s="11" t="s">
        <v>169</v>
      </c>
      <c r="B130" s="28">
        <v>914</v>
      </c>
      <c r="C130" s="27" t="s">
        <v>165</v>
      </c>
      <c r="D130" s="27" t="s">
        <v>57</v>
      </c>
      <c r="E130" s="28" t="s">
        <v>170</v>
      </c>
      <c r="F130" s="28"/>
      <c r="G130" s="23">
        <f>SUM(G131)</f>
        <v>0</v>
      </c>
      <c r="H130" s="23">
        <f t="shared" ref="H130:I130" si="57">SUM(H131)</f>
        <v>5550</v>
      </c>
      <c r="I130" s="23">
        <f t="shared" si="57"/>
        <v>5550</v>
      </c>
    </row>
    <row r="131" spans="1:9" ht="37.5">
      <c r="A131" s="11" t="s">
        <v>267</v>
      </c>
      <c r="B131" s="28">
        <v>914</v>
      </c>
      <c r="C131" s="27" t="s">
        <v>165</v>
      </c>
      <c r="D131" s="27" t="s">
        <v>57</v>
      </c>
      <c r="E131" s="28" t="s">
        <v>264</v>
      </c>
      <c r="F131" s="28"/>
      <c r="G131" s="23">
        <f>SUM(G132)</f>
        <v>0</v>
      </c>
      <c r="H131" s="23">
        <f t="shared" ref="H131:I131" si="58">SUM(H132)</f>
        <v>5550</v>
      </c>
      <c r="I131" s="23">
        <f t="shared" si="58"/>
        <v>5550</v>
      </c>
    </row>
    <row r="132" spans="1:9" ht="18.75">
      <c r="A132" s="11" t="s">
        <v>284</v>
      </c>
      <c r="B132" s="28">
        <v>914</v>
      </c>
      <c r="C132" s="27" t="s">
        <v>165</v>
      </c>
      <c r="D132" s="27" t="s">
        <v>57</v>
      </c>
      <c r="E132" s="28" t="s">
        <v>281</v>
      </c>
      <c r="F132" s="28"/>
      <c r="G132" s="23">
        <f>SUM(G133)</f>
        <v>0</v>
      </c>
      <c r="H132" s="23">
        <f t="shared" ref="H132:I132" si="59">SUM(H133)</f>
        <v>5550</v>
      </c>
      <c r="I132" s="23">
        <f t="shared" si="59"/>
        <v>5550</v>
      </c>
    </row>
    <row r="133" spans="1:9" ht="18.75">
      <c r="A133" s="11" t="s">
        <v>282</v>
      </c>
      <c r="B133" s="28">
        <v>914</v>
      </c>
      <c r="C133" s="27" t="s">
        <v>165</v>
      </c>
      <c r="D133" s="27" t="s">
        <v>57</v>
      </c>
      <c r="E133" s="28" t="s">
        <v>283</v>
      </c>
      <c r="F133" s="28">
        <v>500</v>
      </c>
      <c r="G133" s="23">
        <v>0</v>
      </c>
      <c r="H133" s="23">
        <v>5550</v>
      </c>
      <c r="I133" s="23">
        <v>5550</v>
      </c>
    </row>
    <row r="134" spans="1:9" ht="37.5">
      <c r="A134" s="11" t="s">
        <v>294</v>
      </c>
      <c r="B134" s="54">
        <v>914</v>
      </c>
      <c r="C134" s="55" t="s">
        <v>165</v>
      </c>
      <c r="D134" s="55" t="s">
        <v>165</v>
      </c>
      <c r="E134" s="54"/>
      <c r="F134" s="54"/>
      <c r="G134" s="33">
        <f>SUM(G135)</f>
        <v>16806</v>
      </c>
      <c r="H134" s="33">
        <f t="shared" ref="H134:I134" si="60">SUM(H135)</f>
        <v>34236.199999999997</v>
      </c>
      <c r="I134" s="33">
        <f t="shared" si="60"/>
        <v>168593.6</v>
      </c>
    </row>
    <row r="135" spans="1:9" ht="75">
      <c r="A135" s="11" t="s">
        <v>535</v>
      </c>
      <c r="B135" s="54">
        <v>914</v>
      </c>
      <c r="C135" s="55" t="s">
        <v>165</v>
      </c>
      <c r="D135" s="55" t="s">
        <v>165</v>
      </c>
      <c r="E135" s="54" t="s">
        <v>287</v>
      </c>
      <c r="F135" s="54"/>
      <c r="G135" s="33">
        <f>SUM(G136)</f>
        <v>16806</v>
      </c>
      <c r="H135" s="33">
        <f t="shared" ref="H135:I135" si="61">SUM(H136)</f>
        <v>34236.199999999997</v>
      </c>
      <c r="I135" s="33">
        <f t="shared" si="61"/>
        <v>168593.6</v>
      </c>
    </row>
    <row r="136" spans="1:9" ht="18.75">
      <c r="A136" s="11" t="s">
        <v>291</v>
      </c>
      <c r="B136" s="54">
        <v>914</v>
      </c>
      <c r="C136" s="55" t="s">
        <v>165</v>
      </c>
      <c r="D136" s="55" t="s">
        <v>165</v>
      </c>
      <c r="E136" s="54" t="s">
        <v>288</v>
      </c>
      <c r="F136" s="54"/>
      <c r="G136" s="33">
        <f>SUM(G137)</f>
        <v>16806</v>
      </c>
      <c r="H136" s="33">
        <f t="shared" ref="H136:I136" si="62">SUM(H137)</f>
        <v>34236.199999999997</v>
      </c>
      <c r="I136" s="33">
        <f t="shared" si="62"/>
        <v>168593.6</v>
      </c>
    </row>
    <row r="137" spans="1:9" ht="56.25">
      <c r="A137" s="11" t="s">
        <v>297</v>
      </c>
      <c r="B137" s="54">
        <v>914</v>
      </c>
      <c r="C137" s="55" t="s">
        <v>165</v>
      </c>
      <c r="D137" s="55" t="s">
        <v>165</v>
      </c>
      <c r="E137" s="54" t="s">
        <v>295</v>
      </c>
      <c r="F137" s="54"/>
      <c r="G137" s="33">
        <f>SUM(G138)</f>
        <v>16806</v>
      </c>
      <c r="H137" s="33">
        <f t="shared" ref="H137:I137" si="63">SUM(H138)</f>
        <v>34236.199999999997</v>
      </c>
      <c r="I137" s="33">
        <f t="shared" si="63"/>
        <v>168593.6</v>
      </c>
    </row>
    <row r="138" spans="1:9" ht="75">
      <c r="A138" s="11" t="s">
        <v>583</v>
      </c>
      <c r="B138" s="54">
        <v>914</v>
      </c>
      <c r="C138" s="55" t="s">
        <v>165</v>
      </c>
      <c r="D138" s="55" t="s">
        <v>165</v>
      </c>
      <c r="E138" s="54" t="s">
        <v>296</v>
      </c>
      <c r="F138" s="54">
        <v>500</v>
      </c>
      <c r="G138" s="33">
        <v>16806</v>
      </c>
      <c r="H138" s="33">
        <v>34236.199999999997</v>
      </c>
      <c r="I138" s="33">
        <v>168593.6</v>
      </c>
    </row>
    <row r="139" spans="1:9" ht="18.75">
      <c r="A139" s="69" t="s">
        <v>211</v>
      </c>
      <c r="B139" s="54">
        <v>914</v>
      </c>
      <c r="C139" s="55" t="s">
        <v>12</v>
      </c>
      <c r="D139" s="55"/>
      <c r="E139" s="54"/>
      <c r="F139" s="54"/>
      <c r="G139" s="33">
        <f>SUM(G140)</f>
        <v>25</v>
      </c>
      <c r="H139" s="33">
        <f t="shared" ref="H139:I139" si="64">SUM(H140)</f>
        <v>25</v>
      </c>
      <c r="I139" s="33">
        <f t="shared" si="64"/>
        <v>25</v>
      </c>
    </row>
    <row r="140" spans="1:9" ht="37.5">
      <c r="A140" s="11" t="s">
        <v>212</v>
      </c>
      <c r="B140" s="28">
        <v>914</v>
      </c>
      <c r="C140" s="27" t="s">
        <v>12</v>
      </c>
      <c r="D140" s="27" t="s">
        <v>57</v>
      </c>
      <c r="E140" s="28"/>
      <c r="F140" s="28"/>
      <c r="G140" s="23">
        <f>SUM(G141)</f>
        <v>25</v>
      </c>
      <c r="H140" s="23">
        <f t="shared" ref="H140:I140" si="65">SUM(H141)</f>
        <v>25</v>
      </c>
      <c r="I140" s="23">
        <f t="shared" si="65"/>
        <v>25</v>
      </c>
    </row>
    <row r="141" spans="1:9" ht="69.75" customHeight="1">
      <c r="A141" s="11" t="s">
        <v>166</v>
      </c>
      <c r="B141" s="28">
        <v>914</v>
      </c>
      <c r="C141" s="27" t="s">
        <v>12</v>
      </c>
      <c r="D141" s="27" t="s">
        <v>57</v>
      </c>
      <c r="E141" s="28" t="s">
        <v>139</v>
      </c>
      <c r="F141" s="28"/>
      <c r="G141" s="23">
        <f>SUM(G142)</f>
        <v>25</v>
      </c>
      <c r="H141" s="23">
        <f t="shared" ref="H141:I141" si="66">SUM(H142)</f>
        <v>25</v>
      </c>
      <c r="I141" s="23">
        <f t="shared" si="66"/>
        <v>25</v>
      </c>
    </row>
    <row r="142" spans="1:9" ht="18.75">
      <c r="A142" s="11" t="s">
        <v>213</v>
      </c>
      <c r="B142" s="28">
        <v>914</v>
      </c>
      <c r="C142" s="27" t="s">
        <v>12</v>
      </c>
      <c r="D142" s="27" t="s">
        <v>57</v>
      </c>
      <c r="E142" s="28" t="s">
        <v>214</v>
      </c>
      <c r="F142" s="28"/>
      <c r="G142" s="23">
        <f>SUM(G145+G143)</f>
        <v>25</v>
      </c>
      <c r="H142" s="23">
        <f t="shared" ref="H142:I142" si="67">SUM(H145+H143)</f>
        <v>25</v>
      </c>
      <c r="I142" s="23">
        <f t="shared" si="67"/>
        <v>25</v>
      </c>
    </row>
    <row r="143" spans="1:9" ht="37.5">
      <c r="A143" s="11" t="s">
        <v>216</v>
      </c>
      <c r="B143" s="28">
        <v>914</v>
      </c>
      <c r="C143" s="27" t="s">
        <v>12</v>
      </c>
      <c r="D143" s="27" t="s">
        <v>57</v>
      </c>
      <c r="E143" s="28" t="s">
        <v>215</v>
      </c>
      <c r="F143" s="28"/>
      <c r="G143" s="23">
        <f>SUM(G144)</f>
        <v>5</v>
      </c>
      <c r="H143" s="23">
        <f t="shared" ref="H143:I143" si="68">SUM(H144)</f>
        <v>5</v>
      </c>
      <c r="I143" s="23">
        <f t="shared" si="68"/>
        <v>5</v>
      </c>
    </row>
    <row r="144" spans="1:9" ht="93.75">
      <c r="A144" s="11" t="s">
        <v>217</v>
      </c>
      <c r="B144" s="28">
        <v>914</v>
      </c>
      <c r="C144" s="27" t="s">
        <v>12</v>
      </c>
      <c r="D144" s="27" t="s">
        <v>57</v>
      </c>
      <c r="E144" s="28" t="s">
        <v>564</v>
      </c>
      <c r="F144" s="28">
        <v>200</v>
      </c>
      <c r="G144" s="23">
        <v>5</v>
      </c>
      <c r="H144" s="23">
        <v>5</v>
      </c>
      <c r="I144" s="23">
        <v>5</v>
      </c>
    </row>
    <row r="145" spans="1:10" ht="18.75" customHeight="1">
      <c r="A145" s="11" t="s">
        <v>218</v>
      </c>
      <c r="B145" s="28">
        <v>914</v>
      </c>
      <c r="C145" s="27" t="s">
        <v>12</v>
      </c>
      <c r="D145" s="27" t="s">
        <v>57</v>
      </c>
      <c r="E145" s="28" t="s">
        <v>219</v>
      </c>
      <c r="F145" s="28"/>
      <c r="G145" s="23">
        <f>SUM(G146+G147)</f>
        <v>20</v>
      </c>
      <c r="H145" s="23">
        <f t="shared" ref="H145:I145" si="69">SUM(H146+H147)</f>
        <v>20</v>
      </c>
      <c r="I145" s="23">
        <f t="shared" si="69"/>
        <v>20</v>
      </c>
    </row>
    <row r="146" spans="1:10" ht="75">
      <c r="A146" s="11" t="s">
        <v>220</v>
      </c>
      <c r="B146" s="28">
        <v>914</v>
      </c>
      <c r="C146" s="27" t="s">
        <v>12</v>
      </c>
      <c r="D146" s="27" t="s">
        <v>57</v>
      </c>
      <c r="E146" s="28" t="s">
        <v>278</v>
      </c>
      <c r="F146" s="28">
        <v>200</v>
      </c>
      <c r="G146" s="23">
        <v>10</v>
      </c>
      <c r="H146" s="23">
        <v>10</v>
      </c>
      <c r="I146" s="23">
        <v>10</v>
      </c>
    </row>
    <row r="147" spans="1:10" ht="75">
      <c r="A147" s="11" t="s">
        <v>542</v>
      </c>
      <c r="B147" s="28">
        <v>914</v>
      </c>
      <c r="C147" s="27" t="s">
        <v>12</v>
      </c>
      <c r="D147" s="27" t="s">
        <v>57</v>
      </c>
      <c r="E147" s="28" t="s">
        <v>521</v>
      </c>
      <c r="F147" s="28">
        <v>200</v>
      </c>
      <c r="G147" s="23">
        <v>10</v>
      </c>
      <c r="H147" s="23">
        <v>10</v>
      </c>
      <c r="I147" s="23">
        <v>10</v>
      </c>
    </row>
    <row r="148" spans="1:10" ht="18.75">
      <c r="A148" s="11" t="s">
        <v>79</v>
      </c>
      <c r="B148" s="28">
        <v>914</v>
      </c>
      <c r="C148" s="27" t="s">
        <v>78</v>
      </c>
      <c r="D148" s="27"/>
      <c r="E148" s="28"/>
      <c r="F148" s="28"/>
      <c r="G148" s="23">
        <f>SUM(G149)</f>
        <v>1000</v>
      </c>
      <c r="H148" s="23">
        <f t="shared" ref="H148:I152" si="70">SUM(H149)</f>
        <v>2500</v>
      </c>
      <c r="I148" s="23">
        <f t="shared" si="70"/>
        <v>5000</v>
      </c>
    </row>
    <row r="149" spans="1:10" ht="18.75">
      <c r="A149" s="11" t="s">
        <v>80</v>
      </c>
      <c r="B149" s="28">
        <v>914</v>
      </c>
      <c r="C149" s="27" t="s">
        <v>78</v>
      </c>
      <c r="D149" s="27" t="s">
        <v>10</v>
      </c>
      <c r="E149" s="28"/>
      <c r="F149" s="28"/>
      <c r="G149" s="23">
        <f>SUM(G150)</f>
        <v>1000</v>
      </c>
      <c r="H149" s="23">
        <f t="shared" si="70"/>
        <v>2500</v>
      </c>
      <c r="I149" s="23">
        <f t="shared" si="70"/>
        <v>5000</v>
      </c>
    </row>
    <row r="150" spans="1:10" ht="37.5">
      <c r="A150" s="11" t="s">
        <v>59</v>
      </c>
      <c r="B150" s="28">
        <v>914</v>
      </c>
      <c r="C150" s="27" t="s">
        <v>78</v>
      </c>
      <c r="D150" s="27" t="s">
        <v>10</v>
      </c>
      <c r="E150" s="28" t="s">
        <v>58</v>
      </c>
      <c r="F150" s="28"/>
      <c r="G150" s="23">
        <f>SUM(G151)</f>
        <v>1000</v>
      </c>
      <c r="H150" s="23">
        <f t="shared" si="70"/>
        <v>2500</v>
      </c>
      <c r="I150" s="23">
        <f t="shared" si="70"/>
        <v>5000</v>
      </c>
    </row>
    <row r="151" spans="1:10" ht="37.5">
      <c r="A151" s="14" t="s">
        <v>83</v>
      </c>
      <c r="B151" s="28">
        <v>914</v>
      </c>
      <c r="C151" s="27" t="s">
        <v>78</v>
      </c>
      <c r="D151" s="27" t="s">
        <v>10</v>
      </c>
      <c r="E151" s="28" t="s">
        <v>81</v>
      </c>
      <c r="F151" s="28"/>
      <c r="G151" s="23">
        <f>SUM(G152)</f>
        <v>1000</v>
      </c>
      <c r="H151" s="23">
        <f t="shared" si="70"/>
        <v>2500</v>
      </c>
      <c r="I151" s="23">
        <f t="shared" si="70"/>
        <v>5000</v>
      </c>
    </row>
    <row r="152" spans="1:10" ht="37.5">
      <c r="A152" s="11" t="s">
        <v>71</v>
      </c>
      <c r="B152" s="28">
        <v>914</v>
      </c>
      <c r="C152" s="27" t="s">
        <v>78</v>
      </c>
      <c r="D152" s="27" t="s">
        <v>10</v>
      </c>
      <c r="E152" s="28" t="s">
        <v>86</v>
      </c>
      <c r="F152" s="28"/>
      <c r="G152" s="23">
        <f>SUM(G153)</f>
        <v>1000</v>
      </c>
      <c r="H152" s="23">
        <f t="shared" si="70"/>
        <v>2500</v>
      </c>
      <c r="I152" s="23">
        <f t="shared" si="70"/>
        <v>5000</v>
      </c>
    </row>
    <row r="153" spans="1:10" ht="75">
      <c r="A153" s="11" t="s">
        <v>286</v>
      </c>
      <c r="B153" s="28">
        <v>914</v>
      </c>
      <c r="C153" s="27" t="s">
        <v>78</v>
      </c>
      <c r="D153" s="27" t="s">
        <v>10</v>
      </c>
      <c r="E153" s="28" t="s">
        <v>285</v>
      </c>
      <c r="F153" s="28">
        <v>500</v>
      </c>
      <c r="G153" s="23">
        <v>1000</v>
      </c>
      <c r="H153" s="23">
        <v>2500</v>
      </c>
      <c r="I153" s="23">
        <v>5000</v>
      </c>
    </row>
    <row r="154" spans="1:10" ht="18.75">
      <c r="A154" s="68" t="s">
        <v>221</v>
      </c>
      <c r="B154" s="28">
        <v>914</v>
      </c>
      <c r="C154" s="27" t="s">
        <v>222</v>
      </c>
      <c r="D154" s="27"/>
      <c r="E154" s="28"/>
      <c r="F154" s="28"/>
      <c r="G154" s="23">
        <f>SUM(G155+G160)</f>
        <v>8243.7999999999993</v>
      </c>
      <c r="H154" s="23">
        <f t="shared" ref="H154:I154" si="71">SUM(H155+H160)</f>
        <v>9791.3220199999996</v>
      </c>
      <c r="I154" s="23">
        <f t="shared" si="71"/>
        <v>9994.9140299999999</v>
      </c>
      <c r="J154" s="17"/>
    </row>
    <row r="155" spans="1:10" ht="18.75">
      <c r="A155" s="68" t="s">
        <v>223</v>
      </c>
      <c r="B155" s="28">
        <v>914</v>
      </c>
      <c r="C155" s="27" t="s">
        <v>222</v>
      </c>
      <c r="D155" s="27" t="s">
        <v>10</v>
      </c>
      <c r="E155" s="28"/>
      <c r="F155" s="28"/>
      <c r="G155" s="23">
        <f>SUM(G156)</f>
        <v>3772.8</v>
      </c>
      <c r="H155" s="23">
        <f t="shared" ref="H155:I155" si="72">SUM(H156)</f>
        <v>3810.5</v>
      </c>
      <c r="I155" s="23">
        <f t="shared" si="72"/>
        <v>3848.6</v>
      </c>
      <c r="J155" s="17"/>
    </row>
    <row r="156" spans="1:10" ht="56.25">
      <c r="A156" s="11" t="s">
        <v>166</v>
      </c>
      <c r="B156" s="28">
        <v>914</v>
      </c>
      <c r="C156" s="27" t="s">
        <v>222</v>
      </c>
      <c r="D156" s="27" t="s">
        <v>10</v>
      </c>
      <c r="E156" s="28" t="s">
        <v>139</v>
      </c>
      <c r="F156" s="28"/>
      <c r="G156" s="23">
        <f>SUM(G157)</f>
        <v>3772.8</v>
      </c>
      <c r="H156" s="23">
        <f t="shared" ref="H156:I156" si="73">SUM(H157)</f>
        <v>3810.5</v>
      </c>
      <c r="I156" s="23">
        <f t="shared" si="73"/>
        <v>3848.6</v>
      </c>
      <c r="J156" s="17"/>
    </row>
    <row r="157" spans="1:10" ht="37.5">
      <c r="A157" s="11" t="s">
        <v>225</v>
      </c>
      <c r="B157" s="28">
        <v>914</v>
      </c>
      <c r="C157" s="27" t="s">
        <v>222</v>
      </c>
      <c r="D157" s="27" t="s">
        <v>10</v>
      </c>
      <c r="E157" s="28" t="s">
        <v>226</v>
      </c>
      <c r="F157" s="28"/>
      <c r="G157" s="23">
        <f>SUM(G158)</f>
        <v>3772.8</v>
      </c>
      <c r="H157" s="23">
        <f t="shared" ref="H157:I157" si="74">SUM(H158)</f>
        <v>3810.5</v>
      </c>
      <c r="I157" s="23">
        <f t="shared" si="74"/>
        <v>3848.6</v>
      </c>
      <c r="J157" s="17"/>
    </row>
    <row r="158" spans="1:10" ht="18.75">
      <c r="A158" s="11" t="s">
        <v>229</v>
      </c>
      <c r="B158" s="28">
        <v>914</v>
      </c>
      <c r="C158" s="27" t="s">
        <v>222</v>
      </c>
      <c r="D158" s="27" t="s">
        <v>10</v>
      </c>
      <c r="E158" s="28" t="s">
        <v>228</v>
      </c>
      <c r="F158" s="28"/>
      <c r="G158" s="23">
        <f>SUM(G159)</f>
        <v>3772.8</v>
      </c>
      <c r="H158" s="23">
        <f t="shared" ref="H158:I158" si="75">SUM(H159)</f>
        <v>3810.5</v>
      </c>
      <c r="I158" s="23">
        <f t="shared" si="75"/>
        <v>3848.6</v>
      </c>
      <c r="J158" s="17"/>
    </row>
    <row r="159" spans="1:10" ht="93.75">
      <c r="A159" s="15" t="s">
        <v>230</v>
      </c>
      <c r="B159" s="28">
        <v>914</v>
      </c>
      <c r="C159" s="27" t="s">
        <v>222</v>
      </c>
      <c r="D159" s="27" t="s">
        <v>10</v>
      </c>
      <c r="E159" s="28" t="s">
        <v>231</v>
      </c>
      <c r="F159" s="28">
        <v>300</v>
      </c>
      <c r="G159" s="23">
        <v>3772.8</v>
      </c>
      <c r="H159" s="23">
        <v>3810.5</v>
      </c>
      <c r="I159" s="23">
        <v>3848.6</v>
      </c>
      <c r="J159" s="17"/>
    </row>
    <row r="160" spans="1:10" ht="18.75">
      <c r="A160" s="68" t="s">
        <v>224</v>
      </c>
      <c r="B160" s="28">
        <v>914</v>
      </c>
      <c r="C160" s="27" t="s">
        <v>222</v>
      </c>
      <c r="D160" s="27" t="s">
        <v>57</v>
      </c>
      <c r="E160" s="28"/>
      <c r="F160" s="28"/>
      <c r="G160" s="23">
        <f>SUM(G169+G165+G161)</f>
        <v>4471</v>
      </c>
      <c r="H160" s="23">
        <f>SUM(H169+H165+H161)</f>
        <v>5980.8220199999996</v>
      </c>
      <c r="I160" s="23">
        <f>SUM(I169+I165+I161)</f>
        <v>6146.3140299999995</v>
      </c>
      <c r="J160" s="17"/>
    </row>
    <row r="161" spans="1:10" ht="75">
      <c r="A161" s="11" t="s">
        <v>535</v>
      </c>
      <c r="B161" s="28">
        <v>914</v>
      </c>
      <c r="C161" s="27" t="s">
        <v>222</v>
      </c>
      <c r="D161" s="27" t="s">
        <v>57</v>
      </c>
      <c r="E161" s="28" t="s">
        <v>287</v>
      </c>
      <c r="F161" s="28"/>
      <c r="G161" s="23">
        <f>SUM(G162)</f>
        <v>2583</v>
      </c>
      <c r="H161" s="23">
        <f t="shared" ref="H161:I161" si="76">SUM(H162)</f>
        <v>4389.8220199999996</v>
      </c>
      <c r="I161" s="23">
        <f t="shared" si="76"/>
        <v>4555.3140299999995</v>
      </c>
      <c r="J161" s="17"/>
    </row>
    <row r="162" spans="1:10" ht="18.75">
      <c r="A162" s="11" t="s">
        <v>291</v>
      </c>
      <c r="B162" s="28">
        <v>914</v>
      </c>
      <c r="C162" s="27" t="s">
        <v>222</v>
      </c>
      <c r="D162" s="27" t="s">
        <v>57</v>
      </c>
      <c r="E162" s="28" t="s">
        <v>288</v>
      </c>
      <c r="F162" s="28"/>
      <c r="G162" s="23">
        <f>SUM(G163)</f>
        <v>2583</v>
      </c>
      <c r="H162" s="23">
        <f t="shared" ref="H162:I162" si="77">SUM(H163)</f>
        <v>4389.8220199999996</v>
      </c>
      <c r="I162" s="23">
        <f t="shared" si="77"/>
        <v>4555.3140299999995</v>
      </c>
      <c r="J162" s="17"/>
    </row>
    <row r="163" spans="1:10" ht="56.25">
      <c r="A163" s="11" t="s">
        <v>292</v>
      </c>
      <c r="B163" s="28">
        <v>914</v>
      </c>
      <c r="C163" s="27" t="s">
        <v>222</v>
      </c>
      <c r="D163" s="27" t="s">
        <v>57</v>
      </c>
      <c r="E163" s="28" t="s">
        <v>289</v>
      </c>
      <c r="F163" s="28"/>
      <c r="G163" s="23">
        <f>SUM(G164)</f>
        <v>2583</v>
      </c>
      <c r="H163" s="23">
        <f t="shared" ref="H163:I163" si="78">SUM(H164)</f>
        <v>4389.8220199999996</v>
      </c>
      <c r="I163" s="23">
        <f t="shared" si="78"/>
        <v>4555.3140299999995</v>
      </c>
      <c r="J163" s="17"/>
    </row>
    <row r="164" spans="1:10" ht="37.5">
      <c r="A164" s="11" t="s">
        <v>293</v>
      </c>
      <c r="B164" s="28">
        <v>914</v>
      </c>
      <c r="C164" s="27" t="s">
        <v>222</v>
      </c>
      <c r="D164" s="27" t="s">
        <v>57</v>
      </c>
      <c r="E164" s="28" t="s">
        <v>290</v>
      </c>
      <c r="F164" s="28">
        <v>300</v>
      </c>
      <c r="G164" s="23">
        <v>2583</v>
      </c>
      <c r="H164" s="23">
        <v>4389.8220199999996</v>
      </c>
      <c r="I164" s="23">
        <v>4555.3140299999995</v>
      </c>
      <c r="J164" s="17"/>
    </row>
    <row r="165" spans="1:10" ht="56.25">
      <c r="A165" s="11" t="s">
        <v>169</v>
      </c>
      <c r="B165" s="28">
        <v>914</v>
      </c>
      <c r="C165" s="27" t="s">
        <v>222</v>
      </c>
      <c r="D165" s="27" t="s">
        <v>57</v>
      </c>
      <c r="E165" s="28" t="s">
        <v>170</v>
      </c>
      <c r="F165" s="28"/>
      <c r="G165" s="23">
        <f>SUM(G166)</f>
        <v>1288</v>
      </c>
      <c r="H165" s="23">
        <f t="shared" ref="H165:I165" si="79">SUM(H166)</f>
        <v>991</v>
      </c>
      <c r="I165" s="23">
        <f t="shared" si="79"/>
        <v>991</v>
      </c>
      <c r="J165" s="17"/>
    </row>
    <row r="166" spans="1:10" ht="37.5">
      <c r="A166" s="11" t="s">
        <v>267</v>
      </c>
      <c r="B166" s="28">
        <v>914</v>
      </c>
      <c r="C166" s="27" t="s">
        <v>222</v>
      </c>
      <c r="D166" s="27" t="s">
        <v>57</v>
      </c>
      <c r="E166" s="28" t="s">
        <v>264</v>
      </c>
      <c r="F166" s="28"/>
      <c r="G166" s="23">
        <f>SUM(G167)</f>
        <v>1288</v>
      </c>
      <c r="H166" s="23">
        <f t="shared" ref="H166:I166" si="80">SUM(H167)</f>
        <v>991</v>
      </c>
      <c r="I166" s="23">
        <f t="shared" si="80"/>
        <v>991</v>
      </c>
      <c r="J166" s="17"/>
    </row>
    <row r="167" spans="1:10" ht="37.5">
      <c r="A167" s="11" t="s">
        <v>584</v>
      </c>
      <c r="B167" s="28">
        <v>914</v>
      </c>
      <c r="C167" s="27" t="s">
        <v>222</v>
      </c>
      <c r="D167" s="27" t="s">
        <v>57</v>
      </c>
      <c r="E167" s="28" t="s">
        <v>265</v>
      </c>
      <c r="F167" s="28"/>
      <c r="G167" s="23">
        <f>SUM(G168)</f>
        <v>1288</v>
      </c>
      <c r="H167" s="23">
        <f t="shared" ref="H167:I167" si="81">SUM(H168)</f>
        <v>991</v>
      </c>
      <c r="I167" s="23">
        <f t="shared" si="81"/>
        <v>991</v>
      </c>
      <c r="J167" s="17"/>
    </row>
    <row r="168" spans="1:10" ht="56.25">
      <c r="A168" s="11" t="s">
        <v>269</v>
      </c>
      <c r="B168" s="28">
        <v>914</v>
      </c>
      <c r="C168" s="27" t="s">
        <v>222</v>
      </c>
      <c r="D168" s="27" t="s">
        <v>57</v>
      </c>
      <c r="E168" s="28" t="s">
        <v>266</v>
      </c>
      <c r="F168" s="28">
        <v>300</v>
      </c>
      <c r="G168" s="23">
        <v>1288</v>
      </c>
      <c r="H168" s="23">
        <v>991</v>
      </c>
      <c r="I168" s="23">
        <v>991</v>
      </c>
      <c r="J168" s="17"/>
    </row>
    <row r="169" spans="1:10" ht="56.25">
      <c r="A169" s="11" t="s">
        <v>166</v>
      </c>
      <c r="B169" s="28">
        <v>914</v>
      </c>
      <c r="C169" s="27" t="s">
        <v>222</v>
      </c>
      <c r="D169" s="27" t="s">
        <v>57</v>
      </c>
      <c r="E169" s="28" t="s">
        <v>139</v>
      </c>
      <c r="F169" s="28"/>
      <c r="G169" s="23">
        <f>SUM(G170)</f>
        <v>600</v>
      </c>
      <c r="H169" s="23">
        <f t="shared" ref="H169:I169" si="82">SUM(H170)</f>
        <v>600</v>
      </c>
      <c r="I169" s="23">
        <f t="shared" si="82"/>
        <v>600</v>
      </c>
      <c r="J169" s="17"/>
    </row>
    <row r="170" spans="1:10" ht="37.5">
      <c r="A170" s="11" t="s">
        <v>225</v>
      </c>
      <c r="B170" s="28">
        <v>914</v>
      </c>
      <c r="C170" s="27" t="s">
        <v>222</v>
      </c>
      <c r="D170" s="27" t="s">
        <v>57</v>
      </c>
      <c r="E170" s="28" t="s">
        <v>226</v>
      </c>
      <c r="F170" s="28"/>
      <c r="G170" s="23">
        <f>SUM(G171)</f>
        <v>600</v>
      </c>
      <c r="H170" s="23">
        <f t="shared" ref="H170:I170" si="83">SUM(H171)</f>
        <v>600</v>
      </c>
      <c r="I170" s="23">
        <f t="shared" si="83"/>
        <v>600</v>
      </c>
      <c r="J170" s="17"/>
    </row>
    <row r="171" spans="1:10" ht="56.25">
      <c r="A171" s="11" t="s">
        <v>585</v>
      </c>
      <c r="B171" s="28">
        <v>914</v>
      </c>
      <c r="C171" s="27" t="s">
        <v>222</v>
      </c>
      <c r="D171" s="27" t="s">
        <v>57</v>
      </c>
      <c r="E171" s="28" t="s">
        <v>227</v>
      </c>
      <c r="F171" s="28"/>
      <c r="G171" s="23">
        <f>SUM(G172)</f>
        <v>600</v>
      </c>
      <c r="H171" s="23">
        <f t="shared" ref="H171:I171" si="84">SUM(H172)</f>
        <v>600</v>
      </c>
      <c r="I171" s="23">
        <f t="shared" si="84"/>
        <v>600</v>
      </c>
      <c r="J171" s="17"/>
    </row>
    <row r="172" spans="1:10" ht="75">
      <c r="A172" s="11" t="s">
        <v>234</v>
      </c>
      <c r="B172" s="28">
        <v>914</v>
      </c>
      <c r="C172" s="27" t="s">
        <v>222</v>
      </c>
      <c r="D172" s="27" t="s">
        <v>57</v>
      </c>
      <c r="E172" s="28" t="s">
        <v>233</v>
      </c>
      <c r="F172" s="28">
        <v>600</v>
      </c>
      <c r="G172" s="23">
        <v>600</v>
      </c>
      <c r="H172" s="23">
        <v>600</v>
      </c>
      <c r="I172" s="23">
        <v>600</v>
      </c>
      <c r="J172" s="17"/>
    </row>
    <row r="173" spans="1:10" ht="18.75">
      <c r="A173" s="91" t="s">
        <v>485</v>
      </c>
      <c r="B173" s="28">
        <v>914</v>
      </c>
      <c r="C173" s="27" t="s">
        <v>20</v>
      </c>
      <c r="D173" s="27"/>
      <c r="E173" s="28"/>
      <c r="F173" s="28"/>
      <c r="G173" s="23">
        <f>G174</f>
        <v>58218.9</v>
      </c>
      <c r="H173" s="23">
        <f t="shared" ref="H173:I173" si="85">H174</f>
        <v>58079.1</v>
      </c>
      <c r="I173" s="23">
        <f t="shared" si="85"/>
        <v>0</v>
      </c>
      <c r="J173" s="17"/>
    </row>
    <row r="174" spans="1:10" ht="18.75">
      <c r="A174" s="91" t="s">
        <v>486</v>
      </c>
      <c r="B174" s="28">
        <v>914</v>
      </c>
      <c r="C174" s="27" t="s">
        <v>20</v>
      </c>
      <c r="D174" s="27" t="s">
        <v>186</v>
      </c>
      <c r="E174" s="28"/>
      <c r="F174" s="28"/>
      <c r="G174" s="23">
        <f>G175</f>
        <v>58218.9</v>
      </c>
      <c r="H174" s="23">
        <f t="shared" ref="H174:I174" si="86">H175</f>
        <v>58079.1</v>
      </c>
      <c r="I174" s="23">
        <f t="shared" si="86"/>
        <v>0</v>
      </c>
      <c r="J174" s="17"/>
    </row>
    <row r="175" spans="1:10" ht="75">
      <c r="A175" s="11" t="s">
        <v>535</v>
      </c>
      <c r="B175" s="28">
        <v>914</v>
      </c>
      <c r="C175" s="27" t="s">
        <v>20</v>
      </c>
      <c r="D175" s="27" t="s">
        <v>186</v>
      </c>
      <c r="E175" s="28" t="s">
        <v>287</v>
      </c>
      <c r="F175" s="28"/>
      <c r="G175" s="23">
        <f>SUM(G176)</f>
        <v>58218.9</v>
      </c>
      <c r="H175" s="23">
        <f t="shared" ref="H175:I175" si="87">SUM(H176)</f>
        <v>58079.1</v>
      </c>
      <c r="I175" s="23">
        <f t="shared" si="87"/>
        <v>0</v>
      </c>
      <c r="J175" s="17"/>
    </row>
    <row r="176" spans="1:10" ht="56.25">
      <c r="A176" s="11" t="s">
        <v>322</v>
      </c>
      <c r="B176" s="28">
        <v>914</v>
      </c>
      <c r="C176" s="27" t="s">
        <v>20</v>
      </c>
      <c r="D176" s="27" t="s">
        <v>186</v>
      </c>
      <c r="E176" s="28" t="s">
        <v>319</v>
      </c>
      <c r="F176" s="28"/>
      <c r="G176" s="23">
        <f>SUM(G177)</f>
        <v>58218.9</v>
      </c>
      <c r="H176" s="23">
        <f t="shared" ref="H176:I176" si="88">SUM(H177)</f>
        <v>58079.1</v>
      </c>
      <c r="I176" s="23">
        <f t="shared" si="88"/>
        <v>0</v>
      </c>
      <c r="J176" s="17"/>
    </row>
    <row r="177" spans="1:12" ht="18.75">
      <c r="A177" s="11" t="s">
        <v>327</v>
      </c>
      <c r="B177" s="28">
        <v>914</v>
      </c>
      <c r="C177" s="27" t="s">
        <v>20</v>
      </c>
      <c r="D177" s="27" t="s">
        <v>186</v>
      </c>
      <c r="E177" s="28" t="s">
        <v>325</v>
      </c>
      <c r="F177" s="28"/>
      <c r="G177" s="23">
        <f>SUM(G179+G178)</f>
        <v>58218.9</v>
      </c>
      <c r="H177" s="23">
        <f t="shared" ref="H177:I177" si="89">SUM(H179+H178)</f>
        <v>58079.1</v>
      </c>
      <c r="I177" s="23">
        <f t="shared" si="89"/>
        <v>0</v>
      </c>
      <c r="J177" s="17"/>
    </row>
    <row r="178" spans="1:12" ht="75">
      <c r="A178" s="92" t="s">
        <v>570</v>
      </c>
      <c r="B178" s="28">
        <v>914</v>
      </c>
      <c r="C178" s="27" t="s">
        <v>20</v>
      </c>
      <c r="D178" s="27" t="s">
        <v>186</v>
      </c>
      <c r="E178" s="28" t="s">
        <v>569</v>
      </c>
      <c r="F178" s="28">
        <v>400</v>
      </c>
      <c r="G178" s="23">
        <v>58018.9</v>
      </c>
      <c r="H178" s="23">
        <v>58079.1</v>
      </c>
      <c r="I178" s="23"/>
      <c r="J178" s="17"/>
    </row>
    <row r="179" spans="1:12" ht="37.5">
      <c r="A179" s="11" t="s">
        <v>328</v>
      </c>
      <c r="B179" s="28">
        <v>914</v>
      </c>
      <c r="C179" s="27" t="s">
        <v>20</v>
      </c>
      <c r="D179" s="27" t="s">
        <v>186</v>
      </c>
      <c r="E179" s="28" t="s">
        <v>326</v>
      </c>
      <c r="F179" s="28">
        <v>400</v>
      </c>
      <c r="G179" s="23">
        <v>200</v>
      </c>
      <c r="H179" s="23"/>
      <c r="I179" s="23"/>
      <c r="J179" s="17"/>
    </row>
    <row r="180" spans="1:12" ht="56.25">
      <c r="A180" s="13" t="s">
        <v>55</v>
      </c>
      <c r="B180" s="89">
        <v>922</v>
      </c>
      <c r="C180" s="90"/>
      <c r="D180" s="90"/>
      <c r="E180" s="89"/>
      <c r="F180" s="89"/>
      <c r="G180" s="22">
        <f>SUM(G181+G195)</f>
        <v>54652.14</v>
      </c>
      <c r="H180" s="22">
        <f t="shared" ref="H180:I180" si="90">SUM(H181+H195)</f>
        <v>33717.4</v>
      </c>
      <c r="I180" s="22">
        <f t="shared" si="90"/>
        <v>33387.9</v>
      </c>
      <c r="J180">
        <v>54415.24</v>
      </c>
      <c r="K180">
        <v>33717.4</v>
      </c>
      <c r="L180">
        <v>33387.9</v>
      </c>
    </row>
    <row r="181" spans="1:12" ht="18.75">
      <c r="A181" s="11" t="s">
        <v>64</v>
      </c>
      <c r="B181" s="28">
        <v>922</v>
      </c>
      <c r="C181" s="27" t="s">
        <v>56</v>
      </c>
      <c r="D181" s="27"/>
      <c r="E181" s="89"/>
      <c r="F181" s="89"/>
      <c r="G181" s="23">
        <f>SUM(G182)</f>
        <v>8623</v>
      </c>
      <c r="H181" s="23">
        <f t="shared" ref="H181:I181" si="91">SUM(H182)</f>
        <v>8604</v>
      </c>
      <c r="I181" s="23">
        <f t="shared" si="91"/>
        <v>9105</v>
      </c>
      <c r="J181" s="12">
        <f>SUM(G180-J180)</f>
        <v>236.90000000000146</v>
      </c>
      <c r="K181" s="12">
        <f t="shared" ref="K181:L181" si="92">SUM(H180-K180)</f>
        <v>0</v>
      </c>
      <c r="L181" s="12">
        <f t="shared" si="92"/>
        <v>0</v>
      </c>
    </row>
    <row r="182" spans="1:12" ht="18.75">
      <c r="A182" s="11" t="s">
        <v>65</v>
      </c>
      <c r="B182" s="28">
        <v>922</v>
      </c>
      <c r="C182" s="27" t="s">
        <v>56</v>
      </c>
      <c r="D182" s="27" t="s">
        <v>57</v>
      </c>
      <c r="E182" s="89"/>
      <c r="F182" s="89"/>
      <c r="G182" s="23">
        <f>SUM(G183)</f>
        <v>8623</v>
      </c>
      <c r="H182" s="23">
        <f t="shared" ref="H182:I182" si="93">SUM(H183)</f>
        <v>8604</v>
      </c>
      <c r="I182" s="23">
        <f t="shared" si="93"/>
        <v>9105</v>
      </c>
    </row>
    <row r="183" spans="1:12" ht="37.5">
      <c r="A183" s="11" t="s">
        <v>59</v>
      </c>
      <c r="B183" s="28">
        <v>922</v>
      </c>
      <c r="C183" s="27" t="s">
        <v>56</v>
      </c>
      <c r="D183" s="27" t="s">
        <v>57</v>
      </c>
      <c r="E183" s="28" t="s">
        <v>58</v>
      </c>
      <c r="F183" s="89"/>
      <c r="G183" s="23">
        <f>SUM(G184)</f>
        <v>8623</v>
      </c>
      <c r="H183" s="23">
        <f t="shared" ref="H183:I183" si="94">SUM(H184)</f>
        <v>8604</v>
      </c>
      <c r="I183" s="23">
        <f t="shared" si="94"/>
        <v>9105</v>
      </c>
    </row>
    <row r="184" spans="1:12" ht="37.5">
      <c r="A184" s="11" t="s">
        <v>61</v>
      </c>
      <c r="B184" s="28">
        <v>922</v>
      </c>
      <c r="C184" s="27" t="s">
        <v>56</v>
      </c>
      <c r="D184" s="27" t="s">
        <v>57</v>
      </c>
      <c r="E184" s="28" t="s">
        <v>60</v>
      </c>
      <c r="F184" s="89"/>
      <c r="G184" s="23">
        <f>SUM(G185+G189+G191+G193)</f>
        <v>8623</v>
      </c>
      <c r="H184" s="23">
        <f t="shared" ref="H184:I184" si="95">SUM(H185+H189+H191+H193)</f>
        <v>8604</v>
      </c>
      <c r="I184" s="23">
        <f t="shared" si="95"/>
        <v>9105</v>
      </c>
    </row>
    <row r="185" spans="1:12" ht="37.5">
      <c r="A185" s="11" t="s">
        <v>62</v>
      </c>
      <c r="B185" s="28">
        <v>922</v>
      </c>
      <c r="C185" s="27" t="s">
        <v>56</v>
      </c>
      <c r="D185" s="27" t="s">
        <v>57</v>
      </c>
      <c r="E185" s="28" t="s">
        <v>63</v>
      </c>
      <c r="F185" s="89"/>
      <c r="G185" s="23">
        <f>SUM(G186:G188)</f>
        <v>8306</v>
      </c>
      <c r="H185" s="23">
        <f t="shared" ref="H185:I185" si="96">SUM(H186:H188)</f>
        <v>8578</v>
      </c>
      <c r="I185" s="23">
        <f t="shared" si="96"/>
        <v>9079</v>
      </c>
    </row>
    <row r="186" spans="1:12" ht="112.5">
      <c r="A186" s="11" t="s">
        <v>67</v>
      </c>
      <c r="B186" s="28">
        <v>922</v>
      </c>
      <c r="C186" s="27" t="s">
        <v>56</v>
      </c>
      <c r="D186" s="27" t="s">
        <v>57</v>
      </c>
      <c r="E186" s="28" t="s">
        <v>66</v>
      </c>
      <c r="F186" s="28">
        <v>100</v>
      </c>
      <c r="G186" s="23">
        <v>7693</v>
      </c>
      <c r="H186" s="23">
        <v>8028</v>
      </c>
      <c r="I186" s="23">
        <v>8505</v>
      </c>
    </row>
    <row r="187" spans="1:12" ht="56.25">
      <c r="A187" s="11" t="s">
        <v>68</v>
      </c>
      <c r="B187" s="28">
        <v>922</v>
      </c>
      <c r="C187" s="27" t="s">
        <v>56</v>
      </c>
      <c r="D187" s="27" t="s">
        <v>57</v>
      </c>
      <c r="E187" s="28" t="s">
        <v>66</v>
      </c>
      <c r="F187" s="28">
        <v>200</v>
      </c>
      <c r="G187" s="23">
        <v>533</v>
      </c>
      <c r="H187" s="23">
        <v>470</v>
      </c>
      <c r="I187" s="23">
        <v>494</v>
      </c>
    </row>
    <row r="188" spans="1:12" ht="56.25">
      <c r="A188" s="11" t="s">
        <v>69</v>
      </c>
      <c r="B188" s="28">
        <v>922</v>
      </c>
      <c r="C188" s="27" t="s">
        <v>56</v>
      </c>
      <c r="D188" s="27" t="s">
        <v>57</v>
      </c>
      <c r="E188" s="28" t="s">
        <v>66</v>
      </c>
      <c r="F188" s="28">
        <v>800</v>
      </c>
      <c r="G188" s="23">
        <v>80</v>
      </c>
      <c r="H188" s="23">
        <v>80</v>
      </c>
      <c r="I188" s="23">
        <v>80</v>
      </c>
    </row>
    <row r="189" spans="1:12" ht="37.5">
      <c r="A189" s="11" t="s">
        <v>71</v>
      </c>
      <c r="B189" s="28">
        <v>922</v>
      </c>
      <c r="C189" s="27" t="s">
        <v>56</v>
      </c>
      <c r="D189" s="27" t="s">
        <v>57</v>
      </c>
      <c r="E189" s="28" t="s">
        <v>70</v>
      </c>
      <c r="F189" s="89"/>
      <c r="G189" s="23">
        <f>SUM(G190)</f>
        <v>268</v>
      </c>
      <c r="H189" s="23">
        <f t="shared" ref="H189:I189" si="97">SUM(H190)</f>
        <v>0</v>
      </c>
      <c r="I189" s="23">
        <f t="shared" si="97"/>
        <v>0</v>
      </c>
    </row>
    <row r="190" spans="1:12" ht="56.25">
      <c r="A190" s="11" t="s">
        <v>68</v>
      </c>
      <c r="B190" s="28">
        <v>922</v>
      </c>
      <c r="C190" s="27" t="s">
        <v>56</v>
      </c>
      <c r="D190" s="27" t="s">
        <v>57</v>
      </c>
      <c r="E190" s="28" t="s">
        <v>72</v>
      </c>
      <c r="F190" s="28">
        <v>200</v>
      </c>
      <c r="G190" s="23">
        <v>268</v>
      </c>
      <c r="H190" s="23"/>
      <c r="I190" s="23"/>
    </row>
    <row r="191" spans="1:12" ht="75">
      <c r="A191" s="11" t="s">
        <v>552</v>
      </c>
      <c r="B191" s="28">
        <v>922</v>
      </c>
      <c r="C191" s="27" t="s">
        <v>56</v>
      </c>
      <c r="D191" s="27" t="s">
        <v>57</v>
      </c>
      <c r="E191" s="28" t="s">
        <v>73</v>
      </c>
      <c r="F191" s="89"/>
      <c r="G191" s="23">
        <f>SUM(G192)</f>
        <v>25</v>
      </c>
      <c r="H191" s="23">
        <f t="shared" ref="H191" si="98">SUM(H192)</f>
        <v>20</v>
      </c>
      <c r="I191" s="23">
        <f t="shared" ref="I191" si="99">SUM(I192)</f>
        <v>20</v>
      </c>
    </row>
    <row r="192" spans="1:12" ht="56.25">
      <c r="A192" s="11" t="s">
        <v>68</v>
      </c>
      <c r="B192" s="28">
        <v>922</v>
      </c>
      <c r="C192" s="27" t="s">
        <v>56</v>
      </c>
      <c r="D192" s="27" t="s">
        <v>57</v>
      </c>
      <c r="E192" s="28" t="s">
        <v>74</v>
      </c>
      <c r="F192" s="28">
        <v>200</v>
      </c>
      <c r="G192" s="23">
        <v>25</v>
      </c>
      <c r="H192" s="23">
        <v>20</v>
      </c>
      <c r="I192" s="23">
        <v>20</v>
      </c>
    </row>
    <row r="193" spans="1:9" ht="37.5">
      <c r="A193" s="11" t="s">
        <v>77</v>
      </c>
      <c r="B193" s="28">
        <v>922</v>
      </c>
      <c r="C193" s="27" t="s">
        <v>56</v>
      </c>
      <c r="D193" s="27" t="s">
        <v>57</v>
      </c>
      <c r="E193" s="28" t="s">
        <v>75</v>
      </c>
      <c r="F193" s="89"/>
      <c r="G193" s="23">
        <f>SUM(G194)</f>
        <v>24</v>
      </c>
      <c r="H193" s="23">
        <f t="shared" ref="H193" si="100">SUM(H194)</f>
        <v>6</v>
      </c>
      <c r="I193" s="23">
        <f t="shared" ref="I193" si="101">SUM(I194)</f>
        <v>6</v>
      </c>
    </row>
    <row r="194" spans="1:9" ht="56.25">
      <c r="A194" s="11" t="s">
        <v>68</v>
      </c>
      <c r="B194" s="28">
        <v>922</v>
      </c>
      <c r="C194" s="27" t="s">
        <v>56</v>
      </c>
      <c r="D194" s="27" t="s">
        <v>57</v>
      </c>
      <c r="E194" s="28" t="s">
        <v>76</v>
      </c>
      <c r="F194" s="28">
        <v>200</v>
      </c>
      <c r="G194" s="23">
        <v>24</v>
      </c>
      <c r="H194" s="23">
        <v>6</v>
      </c>
      <c r="I194" s="23">
        <v>6</v>
      </c>
    </row>
    <row r="195" spans="1:9" ht="18.75">
      <c r="A195" s="11" t="s">
        <v>79</v>
      </c>
      <c r="B195" s="28">
        <v>922</v>
      </c>
      <c r="C195" s="27" t="s">
        <v>78</v>
      </c>
      <c r="D195" s="27"/>
      <c r="E195" s="28"/>
      <c r="F195" s="28"/>
      <c r="G195" s="23">
        <f>SUM(G234+G196)</f>
        <v>46029.14</v>
      </c>
      <c r="H195" s="23">
        <f t="shared" ref="H195:I195" si="102">SUM(H234+H196)</f>
        <v>25113.4</v>
      </c>
      <c r="I195" s="23">
        <f t="shared" si="102"/>
        <v>24282.9</v>
      </c>
    </row>
    <row r="196" spans="1:9" ht="18.75">
      <c r="A196" s="11" t="s">
        <v>80</v>
      </c>
      <c r="B196" s="28">
        <v>922</v>
      </c>
      <c r="C196" s="27" t="s">
        <v>78</v>
      </c>
      <c r="D196" s="27" t="s">
        <v>10</v>
      </c>
      <c r="E196" s="28"/>
      <c r="F196" s="28"/>
      <c r="G196" s="23">
        <f>SUM(G197)</f>
        <v>40736.14</v>
      </c>
      <c r="H196" s="23">
        <f t="shared" ref="H196:I196" si="103">SUM(H197)</f>
        <v>19865.400000000001</v>
      </c>
      <c r="I196" s="23">
        <f t="shared" si="103"/>
        <v>18960.900000000001</v>
      </c>
    </row>
    <row r="197" spans="1:9" ht="37.5">
      <c r="A197" s="11" t="s">
        <v>59</v>
      </c>
      <c r="B197" s="28">
        <v>922</v>
      </c>
      <c r="C197" s="27" t="s">
        <v>78</v>
      </c>
      <c r="D197" s="27" t="s">
        <v>10</v>
      </c>
      <c r="E197" s="28" t="s">
        <v>58</v>
      </c>
      <c r="F197" s="28"/>
      <c r="G197" s="23">
        <f>SUM(G198+G214+G231)</f>
        <v>40736.14</v>
      </c>
      <c r="H197" s="23">
        <f t="shared" ref="H197:I197" si="104">SUM(H198+H214+H231)</f>
        <v>19865.400000000001</v>
      </c>
      <c r="I197" s="23">
        <f t="shared" si="104"/>
        <v>18960.900000000001</v>
      </c>
    </row>
    <row r="198" spans="1:9" ht="37.5">
      <c r="A198" s="11" t="s">
        <v>83</v>
      </c>
      <c r="B198" s="28">
        <v>922</v>
      </c>
      <c r="C198" s="27" t="s">
        <v>78</v>
      </c>
      <c r="D198" s="27" t="s">
        <v>10</v>
      </c>
      <c r="E198" s="28" t="s">
        <v>81</v>
      </c>
      <c r="F198" s="28"/>
      <c r="G198" s="23">
        <f>SUM(G199+G201+G204+G206+G208+G210+G212)</f>
        <v>29169.599999999999</v>
      </c>
      <c r="H198" s="23">
        <f t="shared" ref="H198:I198" si="105">SUM(H199+H201+H204+H206+H208+H210+H212)</f>
        <v>9151.4</v>
      </c>
      <c r="I198" s="23">
        <f t="shared" si="105"/>
        <v>8353.9</v>
      </c>
    </row>
    <row r="199" spans="1:9" ht="37.5">
      <c r="A199" s="11" t="s">
        <v>522</v>
      </c>
      <c r="B199" s="28">
        <v>922</v>
      </c>
      <c r="C199" s="27" t="s">
        <v>78</v>
      </c>
      <c r="D199" s="27" t="s">
        <v>10</v>
      </c>
      <c r="E199" s="28" t="s">
        <v>82</v>
      </c>
      <c r="F199" s="28"/>
      <c r="G199" s="23">
        <f>SUM(G200)</f>
        <v>7073</v>
      </c>
      <c r="H199" s="23">
        <f t="shared" ref="H199:I199" si="106">SUM(H200)</f>
        <v>6340</v>
      </c>
      <c r="I199" s="23">
        <f t="shared" si="106"/>
        <v>6080.9</v>
      </c>
    </row>
    <row r="200" spans="1:9" ht="75">
      <c r="A200" s="11" t="s">
        <v>84</v>
      </c>
      <c r="B200" s="28">
        <v>922</v>
      </c>
      <c r="C200" s="27" t="s">
        <v>78</v>
      </c>
      <c r="D200" s="27" t="s">
        <v>10</v>
      </c>
      <c r="E200" s="28" t="s">
        <v>85</v>
      </c>
      <c r="F200" s="28">
        <v>600</v>
      </c>
      <c r="G200" s="23">
        <v>7073</v>
      </c>
      <c r="H200" s="23">
        <v>6340</v>
      </c>
      <c r="I200" s="23">
        <v>6080.9</v>
      </c>
    </row>
    <row r="201" spans="1:9" ht="37.5">
      <c r="A201" s="11" t="s">
        <v>71</v>
      </c>
      <c r="B201" s="28">
        <v>922</v>
      </c>
      <c r="C201" s="27" t="s">
        <v>78</v>
      </c>
      <c r="D201" s="27" t="s">
        <v>10</v>
      </c>
      <c r="E201" s="28" t="s">
        <v>86</v>
      </c>
      <c r="F201" s="28"/>
      <c r="G201" s="23">
        <f>SUM(G202+G203)</f>
        <v>6987.5</v>
      </c>
      <c r="H201" s="23">
        <f t="shared" ref="H201:I201" si="107">SUM(H202)</f>
        <v>100</v>
      </c>
      <c r="I201" s="23">
        <f t="shared" si="107"/>
        <v>150</v>
      </c>
    </row>
    <row r="202" spans="1:9" ht="75">
      <c r="A202" s="11" t="s">
        <v>84</v>
      </c>
      <c r="B202" s="28">
        <v>922</v>
      </c>
      <c r="C202" s="27" t="s">
        <v>78</v>
      </c>
      <c r="D202" s="27" t="s">
        <v>10</v>
      </c>
      <c r="E202" s="28" t="s">
        <v>87</v>
      </c>
      <c r="F202" s="28">
        <v>600</v>
      </c>
      <c r="G202" s="23">
        <v>1558</v>
      </c>
      <c r="H202" s="23">
        <v>100</v>
      </c>
      <c r="I202" s="23">
        <v>150</v>
      </c>
    </row>
    <row r="203" spans="1:9" ht="75">
      <c r="A203" s="11" t="s">
        <v>438</v>
      </c>
      <c r="B203" s="28">
        <v>922</v>
      </c>
      <c r="C203" s="27" t="s">
        <v>78</v>
      </c>
      <c r="D203" s="27" t="s">
        <v>10</v>
      </c>
      <c r="E203" s="28" t="s">
        <v>437</v>
      </c>
      <c r="F203" s="28">
        <v>600</v>
      </c>
      <c r="G203" s="23">
        <v>5429.5</v>
      </c>
      <c r="H203" s="23"/>
      <c r="I203" s="23"/>
    </row>
    <row r="204" spans="1:9" ht="75">
      <c r="A204" s="11" t="s">
        <v>89</v>
      </c>
      <c r="B204" s="28">
        <v>922</v>
      </c>
      <c r="C204" s="27" t="s">
        <v>78</v>
      </c>
      <c r="D204" s="27" t="s">
        <v>10</v>
      </c>
      <c r="E204" s="28" t="s">
        <v>90</v>
      </c>
      <c r="F204" s="28"/>
      <c r="G204" s="23">
        <f>SUM(G205)</f>
        <v>875</v>
      </c>
      <c r="H204" s="23">
        <f t="shared" ref="H204" si="108">SUM(H205)</f>
        <v>300</v>
      </c>
      <c r="I204" s="23">
        <f t="shared" ref="I204" si="109">SUM(I205)</f>
        <v>100</v>
      </c>
    </row>
    <row r="205" spans="1:9" ht="75">
      <c r="A205" s="11" t="s">
        <v>84</v>
      </c>
      <c r="B205" s="28">
        <v>922</v>
      </c>
      <c r="C205" s="27" t="s">
        <v>78</v>
      </c>
      <c r="D205" s="27" t="s">
        <v>10</v>
      </c>
      <c r="E205" s="28" t="s">
        <v>88</v>
      </c>
      <c r="F205" s="28">
        <v>600</v>
      </c>
      <c r="G205" s="23">
        <v>875</v>
      </c>
      <c r="H205" s="23">
        <v>300</v>
      </c>
      <c r="I205" s="23">
        <v>100</v>
      </c>
    </row>
    <row r="206" spans="1:9" ht="37.5">
      <c r="A206" s="11" t="s">
        <v>523</v>
      </c>
      <c r="B206" s="28">
        <v>922</v>
      </c>
      <c r="C206" s="27" t="s">
        <v>78</v>
      </c>
      <c r="D206" s="27" t="s">
        <v>10</v>
      </c>
      <c r="E206" s="28" t="s">
        <v>91</v>
      </c>
      <c r="F206" s="28"/>
      <c r="G206" s="23">
        <f>SUM(G207)</f>
        <v>4</v>
      </c>
      <c r="H206" s="23">
        <f t="shared" ref="H206:I206" si="110">SUM(H207)</f>
        <v>4</v>
      </c>
      <c r="I206" s="23">
        <f t="shared" si="110"/>
        <v>4</v>
      </c>
    </row>
    <row r="207" spans="1:9" ht="75">
      <c r="A207" s="11" t="s">
        <v>84</v>
      </c>
      <c r="B207" s="28">
        <v>922</v>
      </c>
      <c r="C207" s="27" t="s">
        <v>78</v>
      </c>
      <c r="D207" s="27" t="s">
        <v>10</v>
      </c>
      <c r="E207" s="28" t="s">
        <v>92</v>
      </c>
      <c r="F207" s="28">
        <v>600</v>
      </c>
      <c r="G207" s="23">
        <v>4</v>
      </c>
      <c r="H207" s="23">
        <v>4</v>
      </c>
      <c r="I207" s="23">
        <v>4</v>
      </c>
    </row>
    <row r="208" spans="1:9" ht="56.25">
      <c r="A208" s="11" t="s">
        <v>553</v>
      </c>
      <c r="B208" s="28">
        <v>922</v>
      </c>
      <c r="C208" s="27" t="s">
        <v>78</v>
      </c>
      <c r="D208" s="27" t="s">
        <v>10</v>
      </c>
      <c r="E208" s="28" t="s">
        <v>93</v>
      </c>
      <c r="F208" s="28"/>
      <c r="G208" s="23">
        <f>SUM(G209)</f>
        <v>3859</v>
      </c>
      <c r="H208" s="23">
        <f t="shared" ref="H208" si="111">SUM(H209)</f>
        <v>2332.4</v>
      </c>
      <c r="I208" s="23">
        <f t="shared" ref="I208" si="112">SUM(I209)</f>
        <v>1939</v>
      </c>
    </row>
    <row r="209" spans="1:10" ht="75">
      <c r="A209" s="11" t="s">
        <v>84</v>
      </c>
      <c r="B209" s="28">
        <v>922</v>
      </c>
      <c r="C209" s="27" t="s">
        <v>78</v>
      </c>
      <c r="D209" s="27" t="s">
        <v>10</v>
      </c>
      <c r="E209" s="28" t="s">
        <v>94</v>
      </c>
      <c r="F209" s="28">
        <v>600</v>
      </c>
      <c r="G209" s="23">
        <v>3859</v>
      </c>
      <c r="H209" s="23">
        <v>2332.4</v>
      </c>
      <c r="I209" s="23">
        <v>1939</v>
      </c>
    </row>
    <row r="210" spans="1:10" ht="56.25">
      <c r="A210" s="11" t="s">
        <v>97</v>
      </c>
      <c r="B210" s="28">
        <v>922</v>
      </c>
      <c r="C210" s="27" t="s">
        <v>78</v>
      </c>
      <c r="D210" s="27" t="s">
        <v>10</v>
      </c>
      <c r="E210" s="28" t="s">
        <v>95</v>
      </c>
      <c r="F210" s="28"/>
      <c r="G210" s="23">
        <f>SUM(G211)</f>
        <v>70</v>
      </c>
      <c r="H210" s="23">
        <f t="shared" ref="H210" si="113">SUM(H211)</f>
        <v>75</v>
      </c>
      <c r="I210" s="23">
        <f t="shared" ref="I210" si="114">SUM(I211)</f>
        <v>80</v>
      </c>
    </row>
    <row r="211" spans="1:10" ht="75">
      <c r="A211" s="11" t="s">
        <v>84</v>
      </c>
      <c r="B211" s="28">
        <v>922</v>
      </c>
      <c r="C211" s="27" t="s">
        <v>78</v>
      </c>
      <c r="D211" s="27" t="s">
        <v>10</v>
      </c>
      <c r="E211" s="28" t="s">
        <v>96</v>
      </c>
      <c r="F211" s="28">
        <v>600</v>
      </c>
      <c r="G211" s="23">
        <v>70</v>
      </c>
      <c r="H211" s="23">
        <v>75</v>
      </c>
      <c r="I211" s="23">
        <v>80</v>
      </c>
    </row>
    <row r="212" spans="1:10" ht="56.25">
      <c r="A212" s="11" t="s">
        <v>554</v>
      </c>
      <c r="B212" s="28">
        <v>922</v>
      </c>
      <c r="C212" s="27" t="s">
        <v>78</v>
      </c>
      <c r="D212" s="27" t="s">
        <v>10</v>
      </c>
      <c r="E212" s="28" t="s">
        <v>98</v>
      </c>
      <c r="F212" s="28"/>
      <c r="G212" s="23">
        <f>SUM(G213)</f>
        <v>10301.1</v>
      </c>
      <c r="H212" s="23">
        <f t="shared" ref="H212" si="115">SUM(H213)</f>
        <v>0</v>
      </c>
      <c r="I212" s="23">
        <f t="shared" ref="I212" si="116">SUM(I213)</f>
        <v>0</v>
      </c>
    </row>
    <row r="213" spans="1:10" ht="75">
      <c r="A213" s="11" t="s">
        <v>84</v>
      </c>
      <c r="B213" s="28">
        <v>922</v>
      </c>
      <c r="C213" s="27" t="s">
        <v>78</v>
      </c>
      <c r="D213" s="27" t="s">
        <v>10</v>
      </c>
      <c r="E213" s="28" t="s">
        <v>99</v>
      </c>
      <c r="F213" s="28">
        <v>600</v>
      </c>
      <c r="G213" s="23">
        <v>10301.1</v>
      </c>
      <c r="H213" s="23"/>
      <c r="I213" s="23"/>
    </row>
    <row r="214" spans="1:10" ht="37.5">
      <c r="A214" s="11" t="s">
        <v>102</v>
      </c>
      <c r="B214" s="28">
        <v>922</v>
      </c>
      <c r="C214" s="27" t="s">
        <v>78</v>
      </c>
      <c r="D214" s="27" t="s">
        <v>10</v>
      </c>
      <c r="E214" s="28" t="s">
        <v>100</v>
      </c>
      <c r="F214" s="89"/>
      <c r="G214" s="23">
        <f>SUM(G215+G220+G223+G225+G227+G229)</f>
        <v>11316.54</v>
      </c>
      <c r="H214" s="23">
        <f t="shared" ref="H214:I214" si="117">SUM(H215+H220+H223+H225+H227+H229)</f>
        <v>10614</v>
      </c>
      <c r="I214" s="23">
        <f t="shared" si="117"/>
        <v>10607</v>
      </c>
    </row>
    <row r="215" spans="1:10" ht="37.5">
      <c r="A215" s="11" t="s">
        <v>103</v>
      </c>
      <c r="B215" s="28">
        <v>922</v>
      </c>
      <c r="C215" s="27" t="s">
        <v>78</v>
      </c>
      <c r="D215" s="27" t="s">
        <v>10</v>
      </c>
      <c r="E215" s="28" t="s">
        <v>101</v>
      </c>
      <c r="F215" s="89"/>
      <c r="G215" s="23">
        <f>SUM(G216:G219)</f>
        <v>10629</v>
      </c>
      <c r="H215" s="23">
        <f t="shared" ref="H215:I215" si="118">SUM(H216:H219)</f>
        <v>10406</v>
      </c>
      <c r="I215" s="23">
        <f t="shared" si="118"/>
        <v>10454</v>
      </c>
    </row>
    <row r="216" spans="1:10" ht="112.5">
      <c r="A216" s="11" t="s">
        <v>67</v>
      </c>
      <c r="B216" s="28">
        <v>922</v>
      </c>
      <c r="C216" s="27" t="s">
        <v>78</v>
      </c>
      <c r="D216" s="27" t="s">
        <v>10</v>
      </c>
      <c r="E216" s="28" t="s">
        <v>104</v>
      </c>
      <c r="F216" s="28">
        <v>100</v>
      </c>
      <c r="G216" s="23">
        <v>8756</v>
      </c>
      <c r="H216" s="23">
        <v>9350</v>
      </c>
      <c r="I216" s="23">
        <v>9986</v>
      </c>
    </row>
    <row r="217" spans="1:10" ht="56.25">
      <c r="A217" s="11" t="s">
        <v>68</v>
      </c>
      <c r="B217" s="28">
        <v>922</v>
      </c>
      <c r="C217" s="27" t="s">
        <v>78</v>
      </c>
      <c r="D217" s="27" t="s">
        <v>10</v>
      </c>
      <c r="E217" s="28" t="s">
        <v>104</v>
      </c>
      <c r="F217" s="28">
        <v>200</v>
      </c>
      <c r="G217" s="23">
        <v>1217</v>
      </c>
      <c r="H217" s="23">
        <v>996</v>
      </c>
      <c r="I217" s="23">
        <v>409</v>
      </c>
    </row>
    <row r="218" spans="1:10" ht="56.25">
      <c r="A218" s="11" t="s">
        <v>69</v>
      </c>
      <c r="B218" s="28">
        <v>922</v>
      </c>
      <c r="C218" s="27" t="s">
        <v>78</v>
      </c>
      <c r="D218" s="27" t="s">
        <v>10</v>
      </c>
      <c r="E218" s="28" t="s">
        <v>104</v>
      </c>
      <c r="F218" s="28">
        <v>800</v>
      </c>
      <c r="G218" s="23">
        <v>60</v>
      </c>
      <c r="H218" s="23">
        <v>60</v>
      </c>
      <c r="I218" s="23">
        <v>59</v>
      </c>
    </row>
    <row r="219" spans="1:10" ht="93.75">
      <c r="A219" s="11" t="s">
        <v>105</v>
      </c>
      <c r="B219" s="28">
        <v>922</v>
      </c>
      <c r="C219" s="27" t="s">
        <v>78</v>
      </c>
      <c r="D219" s="27" t="s">
        <v>10</v>
      </c>
      <c r="E219" s="28" t="s">
        <v>439</v>
      </c>
      <c r="F219" s="28">
        <v>200</v>
      </c>
      <c r="G219" s="23">
        <v>596</v>
      </c>
      <c r="H219" s="23"/>
      <c r="I219" s="23"/>
      <c r="J219" s="6" t="s">
        <v>106</v>
      </c>
    </row>
    <row r="220" spans="1:10" ht="37.5">
      <c r="A220" s="11" t="s">
        <v>108</v>
      </c>
      <c r="B220" s="28">
        <v>922</v>
      </c>
      <c r="C220" s="27" t="s">
        <v>78</v>
      </c>
      <c r="D220" s="27" t="s">
        <v>10</v>
      </c>
      <c r="E220" s="28" t="s">
        <v>107</v>
      </c>
      <c r="F220" s="28"/>
      <c r="G220" s="23">
        <f>SUM(G221+G222)</f>
        <v>26.84</v>
      </c>
      <c r="H220" s="23">
        <f t="shared" ref="H220:I220" si="119">SUM(H221+H222)</f>
        <v>18</v>
      </c>
      <c r="I220" s="23">
        <f t="shared" si="119"/>
        <v>18</v>
      </c>
    </row>
    <row r="221" spans="1:10" ht="56.25">
      <c r="A221" s="11" t="s">
        <v>68</v>
      </c>
      <c r="B221" s="28">
        <v>922</v>
      </c>
      <c r="C221" s="27" t="s">
        <v>78</v>
      </c>
      <c r="D221" s="27" t="s">
        <v>10</v>
      </c>
      <c r="E221" s="28" t="s">
        <v>109</v>
      </c>
      <c r="F221" s="28">
        <v>200</v>
      </c>
      <c r="G221" s="23">
        <v>18</v>
      </c>
      <c r="H221" s="23">
        <v>18</v>
      </c>
      <c r="I221" s="23">
        <v>18</v>
      </c>
    </row>
    <row r="222" spans="1:10" ht="56.25">
      <c r="A222" s="11" t="s">
        <v>441</v>
      </c>
      <c r="B222" s="28">
        <v>922</v>
      </c>
      <c r="C222" s="27" t="s">
        <v>78</v>
      </c>
      <c r="D222" s="27" t="s">
        <v>10</v>
      </c>
      <c r="E222" s="28" t="s">
        <v>440</v>
      </c>
      <c r="F222" s="28">
        <v>200</v>
      </c>
      <c r="G222" s="23">
        <v>8.84</v>
      </c>
      <c r="H222" s="23"/>
      <c r="I222" s="23"/>
    </row>
    <row r="223" spans="1:10" ht="56.25">
      <c r="A223" s="11" t="s">
        <v>111</v>
      </c>
      <c r="B223" s="28">
        <v>922</v>
      </c>
      <c r="C223" s="27" t="s">
        <v>78</v>
      </c>
      <c r="D223" s="27" t="s">
        <v>10</v>
      </c>
      <c r="E223" s="28" t="s">
        <v>110</v>
      </c>
      <c r="F223" s="28"/>
      <c r="G223" s="23">
        <f>SUM(G224)</f>
        <v>274</v>
      </c>
      <c r="H223" s="23">
        <f t="shared" ref="H223" si="120">SUM(H224)</f>
        <v>100</v>
      </c>
      <c r="I223" s="23">
        <f t="shared" ref="I223" si="121">SUM(I224)</f>
        <v>80</v>
      </c>
    </row>
    <row r="224" spans="1:10" ht="56.25">
      <c r="A224" s="11" t="s">
        <v>68</v>
      </c>
      <c r="B224" s="28">
        <v>922</v>
      </c>
      <c r="C224" s="27" t="s">
        <v>78</v>
      </c>
      <c r="D224" s="27" t="s">
        <v>10</v>
      </c>
      <c r="E224" s="28" t="s">
        <v>114</v>
      </c>
      <c r="F224" s="28">
        <v>200</v>
      </c>
      <c r="G224" s="23">
        <v>274</v>
      </c>
      <c r="H224" s="23">
        <v>100</v>
      </c>
      <c r="I224" s="23">
        <v>80</v>
      </c>
    </row>
    <row r="225" spans="1:9" ht="37.5">
      <c r="A225" s="11" t="s">
        <v>115</v>
      </c>
      <c r="B225" s="28">
        <v>922</v>
      </c>
      <c r="C225" s="27" t="s">
        <v>78</v>
      </c>
      <c r="D225" s="27" t="s">
        <v>10</v>
      </c>
      <c r="E225" s="28" t="s">
        <v>112</v>
      </c>
      <c r="F225" s="28"/>
      <c r="G225" s="23">
        <f>SUM(G226)</f>
        <v>50</v>
      </c>
      <c r="H225" s="23">
        <f t="shared" ref="H225" si="122">SUM(H226)</f>
        <v>25</v>
      </c>
      <c r="I225" s="23">
        <f t="shared" ref="I225" si="123">SUM(I226)</f>
        <v>50</v>
      </c>
    </row>
    <row r="226" spans="1:9" ht="56.25">
      <c r="A226" s="11" t="s">
        <v>68</v>
      </c>
      <c r="B226" s="28">
        <v>922</v>
      </c>
      <c r="C226" s="27" t="s">
        <v>78</v>
      </c>
      <c r="D226" s="27" t="s">
        <v>10</v>
      </c>
      <c r="E226" s="28" t="s">
        <v>113</v>
      </c>
      <c r="F226" s="28">
        <v>200</v>
      </c>
      <c r="G226" s="23">
        <v>50</v>
      </c>
      <c r="H226" s="23">
        <v>25</v>
      </c>
      <c r="I226" s="23">
        <v>50</v>
      </c>
    </row>
    <row r="227" spans="1:9" ht="37.5">
      <c r="A227" s="11" t="s">
        <v>118</v>
      </c>
      <c r="B227" s="28">
        <v>922</v>
      </c>
      <c r="C227" s="27" t="s">
        <v>78</v>
      </c>
      <c r="D227" s="27" t="s">
        <v>10</v>
      </c>
      <c r="E227" s="28" t="s">
        <v>116</v>
      </c>
      <c r="F227" s="28"/>
      <c r="G227" s="23">
        <f>SUM(G228)</f>
        <v>332.7</v>
      </c>
      <c r="H227" s="23">
        <f t="shared" ref="H227" si="124">SUM(H228)</f>
        <v>60</v>
      </c>
      <c r="I227" s="23">
        <f t="shared" ref="I227" si="125">SUM(I228)</f>
        <v>0</v>
      </c>
    </row>
    <row r="228" spans="1:9" ht="56.25">
      <c r="A228" s="11" t="s">
        <v>68</v>
      </c>
      <c r="B228" s="28">
        <v>922</v>
      </c>
      <c r="C228" s="27" t="s">
        <v>78</v>
      </c>
      <c r="D228" s="27" t="s">
        <v>10</v>
      </c>
      <c r="E228" s="28" t="s">
        <v>117</v>
      </c>
      <c r="F228" s="28">
        <v>200</v>
      </c>
      <c r="G228" s="23">
        <v>332.7</v>
      </c>
      <c r="H228" s="23">
        <v>60</v>
      </c>
      <c r="I228" s="23"/>
    </row>
    <row r="229" spans="1:9" ht="37.5">
      <c r="A229" s="11" t="s">
        <v>121</v>
      </c>
      <c r="B229" s="28">
        <v>922</v>
      </c>
      <c r="C229" s="27" t="s">
        <v>78</v>
      </c>
      <c r="D229" s="27" t="s">
        <v>10</v>
      </c>
      <c r="E229" s="28" t="s">
        <v>119</v>
      </c>
      <c r="F229" s="28"/>
      <c r="G229" s="23">
        <f>SUM(G230)</f>
        <v>4</v>
      </c>
      <c r="H229" s="23">
        <f t="shared" ref="H229" si="126">SUM(H230)</f>
        <v>5</v>
      </c>
      <c r="I229" s="23">
        <f t="shared" ref="I229" si="127">SUM(I230)</f>
        <v>5</v>
      </c>
    </row>
    <row r="230" spans="1:9" ht="56.25">
      <c r="A230" s="11" t="s">
        <v>68</v>
      </c>
      <c r="B230" s="28">
        <v>922</v>
      </c>
      <c r="C230" s="27" t="s">
        <v>78</v>
      </c>
      <c r="D230" s="27" t="s">
        <v>10</v>
      </c>
      <c r="E230" s="28" t="s">
        <v>120</v>
      </c>
      <c r="F230" s="28">
        <v>200</v>
      </c>
      <c r="G230" s="23">
        <v>4</v>
      </c>
      <c r="H230" s="23">
        <v>5</v>
      </c>
      <c r="I230" s="23">
        <v>5</v>
      </c>
    </row>
    <row r="231" spans="1:9" ht="18.75">
      <c r="A231" s="11" t="s">
        <v>126</v>
      </c>
      <c r="B231" s="28">
        <v>922</v>
      </c>
      <c r="C231" s="27" t="s">
        <v>78</v>
      </c>
      <c r="D231" s="27" t="s">
        <v>10</v>
      </c>
      <c r="E231" s="28" t="s">
        <v>124</v>
      </c>
      <c r="F231" s="28"/>
      <c r="G231" s="23">
        <f>SUM(G232)</f>
        <v>250</v>
      </c>
      <c r="H231" s="23">
        <f t="shared" ref="H231:I231" si="128">SUM(H232)</f>
        <v>100</v>
      </c>
      <c r="I231" s="23">
        <f t="shared" si="128"/>
        <v>0</v>
      </c>
    </row>
    <row r="232" spans="1:9" ht="56.25">
      <c r="A232" s="11" t="s">
        <v>127</v>
      </c>
      <c r="B232" s="28">
        <v>922</v>
      </c>
      <c r="C232" s="27" t="s">
        <v>78</v>
      </c>
      <c r="D232" s="27" t="s">
        <v>10</v>
      </c>
      <c r="E232" s="28" t="s">
        <v>125</v>
      </c>
      <c r="F232" s="28"/>
      <c r="G232" s="23">
        <f>SUM(G233)</f>
        <v>250</v>
      </c>
      <c r="H232" s="23">
        <f t="shared" ref="H232:I232" si="129">SUM(H233)</f>
        <v>100</v>
      </c>
      <c r="I232" s="23">
        <f t="shared" si="129"/>
        <v>0</v>
      </c>
    </row>
    <row r="233" spans="1:9" ht="56.25">
      <c r="A233" s="11" t="s">
        <v>68</v>
      </c>
      <c r="B233" s="28">
        <v>922</v>
      </c>
      <c r="C233" s="27" t="s">
        <v>78</v>
      </c>
      <c r="D233" s="27" t="s">
        <v>10</v>
      </c>
      <c r="E233" s="28" t="s">
        <v>128</v>
      </c>
      <c r="F233" s="28">
        <v>200</v>
      </c>
      <c r="G233" s="23">
        <v>250</v>
      </c>
      <c r="H233" s="23">
        <v>100</v>
      </c>
      <c r="I233" s="23"/>
    </row>
    <row r="234" spans="1:9" ht="18.75">
      <c r="A234" s="11" t="s">
        <v>130</v>
      </c>
      <c r="B234" s="28">
        <v>922</v>
      </c>
      <c r="C234" s="27" t="s">
        <v>78</v>
      </c>
      <c r="D234" s="27" t="s">
        <v>129</v>
      </c>
      <c r="E234" s="28"/>
      <c r="F234" s="28"/>
      <c r="G234" s="23">
        <f>SUM(G235)</f>
        <v>5293</v>
      </c>
      <c r="H234" s="23">
        <f t="shared" ref="H234:I234" si="130">SUM(H235)</f>
        <v>5248</v>
      </c>
      <c r="I234" s="23">
        <f t="shared" si="130"/>
        <v>5322</v>
      </c>
    </row>
    <row r="235" spans="1:9" ht="37.5">
      <c r="A235" s="11" t="s">
        <v>59</v>
      </c>
      <c r="B235" s="28">
        <v>922</v>
      </c>
      <c r="C235" s="27" t="s">
        <v>78</v>
      </c>
      <c r="D235" s="27" t="s">
        <v>129</v>
      </c>
      <c r="E235" s="28" t="s">
        <v>58</v>
      </c>
      <c r="F235" s="28"/>
      <c r="G235" s="23">
        <f>SUM(G236+G240)</f>
        <v>5293</v>
      </c>
      <c r="H235" s="23">
        <f t="shared" ref="H235:I235" si="131">SUM(H236+H240)</f>
        <v>5248</v>
      </c>
      <c r="I235" s="23">
        <f t="shared" si="131"/>
        <v>5322</v>
      </c>
    </row>
    <row r="236" spans="1:9" ht="37.5">
      <c r="A236" s="11" t="s">
        <v>131</v>
      </c>
      <c r="B236" s="28">
        <v>922</v>
      </c>
      <c r="C236" s="27" t="s">
        <v>78</v>
      </c>
      <c r="D236" s="27" t="s">
        <v>129</v>
      </c>
      <c r="E236" s="28" t="s">
        <v>122</v>
      </c>
      <c r="F236" s="28"/>
      <c r="G236" s="23">
        <f>SUM(G237)</f>
        <v>3230</v>
      </c>
      <c r="H236" s="23">
        <f t="shared" ref="H236:I236" si="132">SUM(H237)</f>
        <v>3352</v>
      </c>
      <c r="I236" s="23">
        <f t="shared" si="132"/>
        <v>3457</v>
      </c>
    </row>
    <row r="237" spans="1:9" ht="56.25">
      <c r="A237" s="11" t="s">
        <v>524</v>
      </c>
      <c r="B237" s="28">
        <v>922</v>
      </c>
      <c r="C237" s="27" t="s">
        <v>78</v>
      </c>
      <c r="D237" s="27" t="s">
        <v>129</v>
      </c>
      <c r="E237" s="28" t="s">
        <v>123</v>
      </c>
      <c r="F237" s="28"/>
      <c r="G237" s="23">
        <f>SUM(G238:G239)</f>
        <v>3230</v>
      </c>
      <c r="H237" s="23">
        <f t="shared" ref="H237:I237" si="133">SUM(H238:H239)</f>
        <v>3352</v>
      </c>
      <c r="I237" s="23">
        <f t="shared" si="133"/>
        <v>3457</v>
      </c>
    </row>
    <row r="238" spans="1:9" ht="112.5">
      <c r="A238" s="11" t="s">
        <v>67</v>
      </c>
      <c r="B238" s="28">
        <v>922</v>
      </c>
      <c r="C238" s="27" t="s">
        <v>78</v>
      </c>
      <c r="D238" s="27" t="s">
        <v>129</v>
      </c>
      <c r="E238" s="28" t="s">
        <v>132</v>
      </c>
      <c r="F238" s="28">
        <v>100</v>
      </c>
      <c r="G238" s="23">
        <v>3076</v>
      </c>
      <c r="H238" s="23">
        <v>3193</v>
      </c>
      <c r="I238" s="23">
        <v>3288</v>
      </c>
    </row>
    <row r="239" spans="1:9" ht="56.25">
      <c r="A239" s="11" t="s">
        <v>68</v>
      </c>
      <c r="B239" s="28">
        <v>922</v>
      </c>
      <c r="C239" s="27" t="s">
        <v>78</v>
      </c>
      <c r="D239" s="27" t="s">
        <v>129</v>
      </c>
      <c r="E239" s="28" t="s">
        <v>132</v>
      </c>
      <c r="F239" s="28">
        <v>200</v>
      </c>
      <c r="G239" s="23">
        <v>154</v>
      </c>
      <c r="H239" s="23">
        <v>159</v>
      </c>
      <c r="I239" s="23">
        <v>169</v>
      </c>
    </row>
    <row r="240" spans="1:9" ht="56.25">
      <c r="A240" s="11" t="s">
        <v>134</v>
      </c>
      <c r="B240" s="28">
        <v>922</v>
      </c>
      <c r="C240" s="27" t="s">
        <v>78</v>
      </c>
      <c r="D240" s="27" t="s">
        <v>129</v>
      </c>
      <c r="E240" s="28" t="s">
        <v>133</v>
      </c>
      <c r="F240" s="28"/>
      <c r="G240" s="23">
        <f>SUM(G241)</f>
        <v>2063</v>
      </c>
      <c r="H240" s="23">
        <f t="shared" ref="H240:I240" si="134">SUM(H241)</f>
        <v>1896</v>
      </c>
      <c r="I240" s="23">
        <f t="shared" si="134"/>
        <v>1865</v>
      </c>
    </row>
    <row r="241" spans="1:13" ht="75">
      <c r="A241" s="11" t="s">
        <v>526</v>
      </c>
      <c r="B241" s="28">
        <v>922</v>
      </c>
      <c r="C241" s="27" t="s">
        <v>78</v>
      </c>
      <c r="D241" s="27" t="s">
        <v>129</v>
      </c>
      <c r="E241" s="28" t="s">
        <v>135</v>
      </c>
      <c r="F241" s="28"/>
      <c r="G241" s="23">
        <f>SUM(G242:G244)</f>
        <v>2063</v>
      </c>
      <c r="H241" s="23">
        <f t="shared" ref="H241:I241" si="135">SUM(H242:H244)</f>
        <v>1896</v>
      </c>
      <c r="I241" s="23">
        <f t="shared" si="135"/>
        <v>1865</v>
      </c>
    </row>
    <row r="242" spans="1:13" ht="112.5">
      <c r="A242" s="11" t="s">
        <v>67</v>
      </c>
      <c r="B242" s="28">
        <v>922</v>
      </c>
      <c r="C242" s="27" t="s">
        <v>78</v>
      </c>
      <c r="D242" s="27" t="s">
        <v>129</v>
      </c>
      <c r="E242" s="28" t="s">
        <v>136</v>
      </c>
      <c r="F242" s="28">
        <v>100</v>
      </c>
      <c r="G242" s="23">
        <v>1527</v>
      </c>
      <c r="H242" s="23">
        <v>1562</v>
      </c>
      <c r="I242" s="23">
        <v>1591</v>
      </c>
    </row>
    <row r="243" spans="1:13" ht="56.25">
      <c r="A243" s="11" t="s">
        <v>68</v>
      </c>
      <c r="B243" s="28">
        <v>922</v>
      </c>
      <c r="C243" s="27" t="s">
        <v>78</v>
      </c>
      <c r="D243" s="27" t="s">
        <v>129</v>
      </c>
      <c r="E243" s="28" t="s">
        <v>136</v>
      </c>
      <c r="F243" s="28">
        <v>200</v>
      </c>
      <c r="G243" s="23">
        <v>461</v>
      </c>
      <c r="H243" s="23">
        <v>259</v>
      </c>
      <c r="I243" s="23">
        <v>199</v>
      </c>
    </row>
    <row r="244" spans="1:13" ht="56.25">
      <c r="A244" s="11" t="s">
        <v>69</v>
      </c>
      <c r="B244" s="28">
        <v>922</v>
      </c>
      <c r="C244" s="27" t="s">
        <v>78</v>
      </c>
      <c r="D244" s="27" t="s">
        <v>129</v>
      </c>
      <c r="E244" s="28" t="s">
        <v>136</v>
      </c>
      <c r="F244" s="28">
        <v>800</v>
      </c>
      <c r="G244" s="23">
        <v>75</v>
      </c>
      <c r="H244" s="23">
        <v>75</v>
      </c>
      <c r="I244" s="23">
        <v>75</v>
      </c>
      <c r="J244" s="7"/>
    </row>
    <row r="245" spans="1:13" ht="75">
      <c r="A245" s="13" t="s">
        <v>331</v>
      </c>
      <c r="B245" s="89">
        <v>924</v>
      </c>
      <c r="C245" s="27"/>
      <c r="D245" s="27"/>
      <c r="E245" s="28"/>
      <c r="F245" s="28"/>
      <c r="G245" s="22">
        <f>SUM(G246+G253+G343+G357)</f>
        <v>270577.5</v>
      </c>
      <c r="H245" s="22">
        <f>SUM(H246+H253+H343+H357)</f>
        <v>262978.70000000007</v>
      </c>
      <c r="I245" s="22">
        <f>SUM(I246+I253+I343+I357)</f>
        <v>264438.20000000007</v>
      </c>
      <c r="J245" s="7">
        <v>267348.2</v>
      </c>
      <c r="K245" s="61">
        <v>262978.7</v>
      </c>
      <c r="L245" s="61">
        <v>264438.2</v>
      </c>
    </row>
    <row r="246" spans="1:13" ht="18.75">
      <c r="A246" s="11" t="s">
        <v>9</v>
      </c>
      <c r="B246" s="28">
        <v>924</v>
      </c>
      <c r="C246" s="27" t="s">
        <v>10</v>
      </c>
      <c r="D246" s="27"/>
      <c r="E246" s="28"/>
      <c r="F246" s="28"/>
      <c r="G246" s="23">
        <f>SUM(G247)</f>
        <v>830</v>
      </c>
      <c r="H246" s="23">
        <f t="shared" ref="H246:I246" si="136">SUM(H247)</f>
        <v>855</v>
      </c>
      <c r="I246" s="23">
        <f t="shared" si="136"/>
        <v>888</v>
      </c>
      <c r="J246" s="7">
        <f>SUM(G245-J245)</f>
        <v>3229.2999999999884</v>
      </c>
      <c r="K246" s="7">
        <f t="shared" ref="K246:L246" si="137">SUM(H245-K245)</f>
        <v>5.8207660913467407E-11</v>
      </c>
      <c r="L246" s="7">
        <f t="shared" si="137"/>
        <v>5.8207660913467407E-11</v>
      </c>
      <c r="M246" s="7"/>
    </row>
    <row r="247" spans="1:13" ht="18.75">
      <c r="A247" s="11" t="s">
        <v>149</v>
      </c>
      <c r="B247" s="28">
        <v>924</v>
      </c>
      <c r="C247" s="27" t="s">
        <v>10</v>
      </c>
      <c r="D247" s="27" t="s">
        <v>148</v>
      </c>
      <c r="E247" s="28"/>
      <c r="F247" s="28"/>
      <c r="G247" s="23">
        <f>SUM(G248)</f>
        <v>830</v>
      </c>
      <c r="H247" s="23">
        <f t="shared" ref="H247:I247" si="138">SUM(H248)</f>
        <v>855</v>
      </c>
      <c r="I247" s="23">
        <f t="shared" si="138"/>
        <v>888</v>
      </c>
      <c r="J247" s="7"/>
    </row>
    <row r="248" spans="1:13" ht="37.5">
      <c r="A248" s="11" t="s">
        <v>332</v>
      </c>
      <c r="B248" s="28">
        <v>924</v>
      </c>
      <c r="C248" s="27" t="s">
        <v>10</v>
      </c>
      <c r="D248" s="27" t="s">
        <v>148</v>
      </c>
      <c r="E248" s="28" t="s">
        <v>333</v>
      </c>
      <c r="F248" s="28"/>
      <c r="G248" s="23">
        <f>SUM(G249)</f>
        <v>830</v>
      </c>
      <c r="H248" s="23">
        <f t="shared" ref="H248:I248" si="139">SUM(H249)</f>
        <v>855</v>
      </c>
      <c r="I248" s="23">
        <f t="shared" si="139"/>
        <v>888</v>
      </c>
      <c r="J248" s="7"/>
      <c r="K248" s="87">
        <v>270577.5</v>
      </c>
    </row>
    <row r="249" spans="1:13" ht="37.5">
      <c r="A249" s="11" t="s">
        <v>338</v>
      </c>
      <c r="B249" s="28">
        <v>924</v>
      </c>
      <c r="C249" s="27" t="s">
        <v>10</v>
      </c>
      <c r="D249" s="27" t="s">
        <v>148</v>
      </c>
      <c r="E249" s="52" t="s">
        <v>334</v>
      </c>
      <c r="F249" s="28"/>
      <c r="G249" s="23">
        <f>SUM(G250)</f>
        <v>830</v>
      </c>
      <c r="H249" s="23">
        <f t="shared" ref="H249:I249" si="140">SUM(H250)</f>
        <v>855</v>
      </c>
      <c r="I249" s="23">
        <f t="shared" si="140"/>
        <v>888</v>
      </c>
      <c r="J249" s="7"/>
      <c r="K249" s="12"/>
    </row>
    <row r="250" spans="1:13" ht="56.25">
      <c r="A250" s="11" t="s">
        <v>351</v>
      </c>
      <c r="B250" s="28">
        <v>924</v>
      </c>
      <c r="C250" s="27" t="s">
        <v>10</v>
      </c>
      <c r="D250" s="27" t="s">
        <v>148</v>
      </c>
      <c r="E250" s="28" t="s">
        <v>339</v>
      </c>
      <c r="F250" s="28"/>
      <c r="G250" s="23">
        <f>SUM(G251:G252)</f>
        <v>830</v>
      </c>
      <c r="H250" s="23">
        <f t="shared" ref="H250:I250" si="141">SUM(H251:H252)</f>
        <v>855</v>
      </c>
      <c r="I250" s="23">
        <f t="shared" si="141"/>
        <v>888</v>
      </c>
      <c r="J250" s="7"/>
      <c r="K250" s="12"/>
    </row>
    <row r="251" spans="1:13" ht="131.25">
      <c r="A251" s="11" t="s">
        <v>345</v>
      </c>
      <c r="B251" s="28">
        <v>924</v>
      </c>
      <c r="C251" s="27" t="s">
        <v>10</v>
      </c>
      <c r="D251" s="27" t="s">
        <v>148</v>
      </c>
      <c r="E251" s="28" t="s">
        <v>340</v>
      </c>
      <c r="F251" s="28">
        <v>100</v>
      </c>
      <c r="G251" s="23">
        <v>793</v>
      </c>
      <c r="H251" s="23">
        <v>818</v>
      </c>
      <c r="I251" s="23">
        <v>851</v>
      </c>
      <c r="J251" s="7"/>
    </row>
    <row r="252" spans="1:13" ht="75">
      <c r="A252" s="11" t="s">
        <v>346</v>
      </c>
      <c r="B252" s="28">
        <v>924</v>
      </c>
      <c r="C252" s="27" t="s">
        <v>10</v>
      </c>
      <c r="D252" s="27" t="s">
        <v>148</v>
      </c>
      <c r="E252" s="28" t="s">
        <v>340</v>
      </c>
      <c r="F252" s="28">
        <v>200</v>
      </c>
      <c r="G252" s="23">
        <v>37</v>
      </c>
      <c r="H252" s="23">
        <v>37</v>
      </c>
      <c r="I252" s="23">
        <v>37</v>
      </c>
      <c r="J252" s="7"/>
    </row>
    <row r="253" spans="1:13" ht="18.75">
      <c r="A253" s="11" t="s">
        <v>64</v>
      </c>
      <c r="B253" s="28">
        <v>924</v>
      </c>
      <c r="C253" s="27" t="s">
        <v>56</v>
      </c>
      <c r="D253" s="27"/>
      <c r="E253" s="28"/>
      <c r="F253" s="28"/>
      <c r="G253" s="23">
        <f>SUM(G254+G263+G305+G300+G332)</f>
        <v>254312.7</v>
      </c>
      <c r="H253" s="23">
        <f>SUM(H254+H263+H305+H300+H332)</f>
        <v>246516.00000000003</v>
      </c>
      <c r="I253" s="23">
        <f>SUM(I254+I263+I305+I300+I332)</f>
        <v>247644.00000000006</v>
      </c>
      <c r="J253" s="7"/>
    </row>
    <row r="254" spans="1:13" ht="18.75">
      <c r="A254" s="11" t="s">
        <v>341</v>
      </c>
      <c r="B254" s="28">
        <v>924</v>
      </c>
      <c r="C254" s="27" t="s">
        <v>56</v>
      </c>
      <c r="D254" s="27" t="s">
        <v>10</v>
      </c>
      <c r="E254" s="28"/>
      <c r="F254" s="28"/>
      <c r="G254" s="23">
        <f>SUM(G255)</f>
        <v>39384.5</v>
      </c>
      <c r="H254" s="23">
        <f t="shared" ref="H254:I254" si="142">SUM(H255)</f>
        <v>39929.199999999997</v>
      </c>
      <c r="I254" s="23">
        <f t="shared" si="142"/>
        <v>41748</v>
      </c>
      <c r="J254" s="7"/>
    </row>
    <row r="255" spans="1:13" ht="37.5">
      <c r="A255" s="11" t="s">
        <v>332</v>
      </c>
      <c r="B255" s="28">
        <v>924</v>
      </c>
      <c r="C255" s="27" t="s">
        <v>56</v>
      </c>
      <c r="D255" s="27" t="s">
        <v>10</v>
      </c>
      <c r="E255" s="28" t="s">
        <v>333</v>
      </c>
      <c r="F255" s="28"/>
      <c r="G255" s="23">
        <f>SUM(G256)</f>
        <v>39384.5</v>
      </c>
      <c r="H255" s="23">
        <f t="shared" ref="H255:I255" si="143">SUM(H256)</f>
        <v>39929.199999999997</v>
      </c>
      <c r="I255" s="23">
        <f t="shared" si="143"/>
        <v>41748</v>
      </c>
      <c r="J255" s="7"/>
    </row>
    <row r="256" spans="1:13" ht="37.5">
      <c r="A256" s="11" t="s">
        <v>347</v>
      </c>
      <c r="B256" s="28">
        <v>924</v>
      </c>
      <c r="C256" s="27" t="s">
        <v>56</v>
      </c>
      <c r="D256" s="27" t="s">
        <v>10</v>
      </c>
      <c r="E256" s="28" t="s">
        <v>342</v>
      </c>
      <c r="F256" s="28"/>
      <c r="G256" s="23">
        <f>SUM(G257)</f>
        <v>39384.5</v>
      </c>
      <c r="H256" s="23">
        <f t="shared" ref="H256:I256" si="144">SUM(H257)</f>
        <v>39929.199999999997</v>
      </c>
      <c r="I256" s="23">
        <f t="shared" si="144"/>
        <v>41748</v>
      </c>
      <c r="J256" s="7"/>
    </row>
    <row r="257" spans="1:12" ht="37.5">
      <c r="A257" s="11" t="s">
        <v>348</v>
      </c>
      <c r="B257" s="28">
        <v>924</v>
      </c>
      <c r="C257" s="27" t="s">
        <v>56</v>
      </c>
      <c r="D257" s="27" t="s">
        <v>10</v>
      </c>
      <c r="E257" s="28" t="s">
        <v>343</v>
      </c>
      <c r="F257" s="28"/>
      <c r="G257" s="23">
        <f>SUM(G258+G259+G260+G261+G262)</f>
        <v>39384.5</v>
      </c>
      <c r="H257" s="23">
        <f t="shared" ref="H257:I257" si="145">SUM(H258+H259+H260+H261+H262)</f>
        <v>39929.199999999997</v>
      </c>
      <c r="I257" s="23">
        <f t="shared" si="145"/>
        <v>41748</v>
      </c>
      <c r="J257" s="7"/>
    </row>
    <row r="258" spans="1:12" ht="112.5">
      <c r="A258" s="11" t="s">
        <v>443</v>
      </c>
      <c r="B258" s="28">
        <v>924</v>
      </c>
      <c r="C258" s="27" t="s">
        <v>56</v>
      </c>
      <c r="D258" s="27" t="s">
        <v>10</v>
      </c>
      <c r="E258" s="28" t="s">
        <v>442</v>
      </c>
      <c r="F258" s="28">
        <v>100</v>
      </c>
      <c r="G258" s="23">
        <v>8462</v>
      </c>
      <c r="H258" s="23">
        <v>7016.1</v>
      </c>
      <c r="I258" s="23">
        <v>7016.1</v>
      </c>
      <c r="J258" s="7"/>
    </row>
    <row r="259" spans="1:12" ht="112.5">
      <c r="A259" s="11" t="s">
        <v>349</v>
      </c>
      <c r="B259" s="28">
        <v>924</v>
      </c>
      <c r="C259" s="27" t="s">
        <v>56</v>
      </c>
      <c r="D259" s="27" t="s">
        <v>10</v>
      </c>
      <c r="E259" s="28" t="s">
        <v>344</v>
      </c>
      <c r="F259" s="28">
        <v>100</v>
      </c>
      <c r="G259" s="23">
        <v>18075.5</v>
      </c>
      <c r="H259" s="23">
        <v>23074.6</v>
      </c>
      <c r="I259" s="23">
        <v>24857</v>
      </c>
      <c r="J259" s="7"/>
      <c r="K259" s="7"/>
      <c r="L259" s="7"/>
    </row>
    <row r="260" spans="1:12" ht="56.25">
      <c r="A260" s="11" t="s">
        <v>68</v>
      </c>
      <c r="B260" s="28">
        <v>924</v>
      </c>
      <c r="C260" s="27" t="s">
        <v>56</v>
      </c>
      <c r="D260" s="27" t="s">
        <v>10</v>
      </c>
      <c r="E260" s="28" t="s">
        <v>442</v>
      </c>
      <c r="F260" s="28">
        <v>200</v>
      </c>
      <c r="G260" s="23">
        <v>12381.3</v>
      </c>
      <c r="H260" s="23">
        <v>9267.6</v>
      </c>
      <c r="I260" s="23">
        <v>9267.6</v>
      </c>
      <c r="J260" s="7"/>
    </row>
    <row r="261" spans="1:12" ht="56.25">
      <c r="A261" s="11" t="s">
        <v>350</v>
      </c>
      <c r="B261" s="28">
        <v>924</v>
      </c>
      <c r="C261" s="27" t="s">
        <v>56</v>
      </c>
      <c r="D261" s="27" t="s">
        <v>10</v>
      </c>
      <c r="E261" s="28" t="s">
        <v>344</v>
      </c>
      <c r="F261" s="28">
        <v>200</v>
      </c>
      <c r="G261" s="23">
        <v>361.5</v>
      </c>
      <c r="H261" s="23">
        <v>470.9</v>
      </c>
      <c r="I261" s="23">
        <v>507.3</v>
      </c>
      <c r="J261" s="7"/>
    </row>
    <row r="262" spans="1:12" ht="56.25">
      <c r="A262" s="11" t="s">
        <v>69</v>
      </c>
      <c r="B262" s="28">
        <v>924</v>
      </c>
      <c r="C262" s="27" t="s">
        <v>56</v>
      </c>
      <c r="D262" s="27" t="s">
        <v>10</v>
      </c>
      <c r="E262" s="28" t="s">
        <v>442</v>
      </c>
      <c r="F262" s="28">
        <v>800</v>
      </c>
      <c r="G262" s="23">
        <v>104.2</v>
      </c>
      <c r="H262" s="23">
        <v>100</v>
      </c>
      <c r="I262" s="23">
        <v>100</v>
      </c>
      <c r="J262" s="7"/>
    </row>
    <row r="263" spans="1:12" ht="18.75">
      <c r="A263" s="11" t="s">
        <v>352</v>
      </c>
      <c r="B263" s="28">
        <v>924</v>
      </c>
      <c r="C263" s="27" t="s">
        <v>56</v>
      </c>
      <c r="D263" s="27" t="s">
        <v>186</v>
      </c>
      <c r="E263" s="28"/>
      <c r="F263" s="28"/>
      <c r="G263" s="23">
        <f>SUM(G264)</f>
        <v>193426.2</v>
      </c>
      <c r="H263" s="23">
        <f t="shared" ref="H263:I263" si="146">SUM(H264)</f>
        <v>185981.50000000003</v>
      </c>
      <c r="I263" s="23">
        <f t="shared" si="146"/>
        <v>185227.60000000003</v>
      </c>
      <c r="J263" s="7"/>
    </row>
    <row r="264" spans="1:12" ht="37.5">
      <c r="A264" s="11" t="s">
        <v>332</v>
      </c>
      <c r="B264" s="28">
        <v>924</v>
      </c>
      <c r="C264" s="27" t="s">
        <v>56</v>
      </c>
      <c r="D264" s="27" t="s">
        <v>186</v>
      </c>
      <c r="E264" s="28" t="s">
        <v>333</v>
      </c>
      <c r="F264" s="28"/>
      <c r="G264" s="23">
        <f>SUM(G265)</f>
        <v>193426.2</v>
      </c>
      <c r="H264" s="23">
        <f t="shared" ref="H264:I264" si="147">SUM(H265)</f>
        <v>185981.50000000003</v>
      </c>
      <c r="I264" s="23">
        <f t="shared" si="147"/>
        <v>185227.60000000003</v>
      </c>
      <c r="J264" s="7"/>
    </row>
    <row r="265" spans="1:12" ht="37.5">
      <c r="A265" s="11" t="s">
        <v>335</v>
      </c>
      <c r="B265" s="28">
        <v>924</v>
      </c>
      <c r="C265" s="27" t="s">
        <v>56</v>
      </c>
      <c r="D265" s="27" t="s">
        <v>186</v>
      </c>
      <c r="E265" s="28" t="s">
        <v>336</v>
      </c>
      <c r="F265" s="28"/>
      <c r="G265" s="23">
        <f>SUM(G278+G283+G289+G292+G295+G273+G281+G276+G271+G269+G266)</f>
        <v>193426.2</v>
      </c>
      <c r="H265" s="23">
        <f>SUM(H278+H283+H289+H292+H295+H273+H281+H276+H271+H269+H266)</f>
        <v>185981.50000000003</v>
      </c>
      <c r="I265" s="23">
        <f>SUM(I278+I283+I289+I292+I295+I273+I281+I276+I271+I269+I266)</f>
        <v>185227.60000000003</v>
      </c>
      <c r="J265" s="7"/>
    </row>
    <row r="266" spans="1:12" ht="37.5">
      <c r="A266" s="11" t="s">
        <v>528</v>
      </c>
      <c r="B266" s="28">
        <v>924</v>
      </c>
      <c r="C266" s="27" t="s">
        <v>56</v>
      </c>
      <c r="D266" s="27" t="s">
        <v>186</v>
      </c>
      <c r="E266" s="28" t="s">
        <v>408</v>
      </c>
      <c r="F266" s="28"/>
      <c r="G266" s="23">
        <f>G267+G268</f>
        <v>200</v>
      </c>
      <c r="H266" s="23">
        <f t="shared" ref="H266:I266" si="148">H267+H268</f>
        <v>200</v>
      </c>
      <c r="I266" s="23">
        <f t="shared" si="148"/>
        <v>200</v>
      </c>
      <c r="J266" s="7"/>
    </row>
    <row r="267" spans="1:12" ht="93.75">
      <c r="A267" s="11" t="s">
        <v>462</v>
      </c>
      <c r="B267" s="28">
        <v>924</v>
      </c>
      <c r="C267" s="27" t="s">
        <v>56</v>
      </c>
      <c r="D267" s="27" t="s">
        <v>186</v>
      </c>
      <c r="E267" s="28" t="s">
        <v>460</v>
      </c>
      <c r="F267" s="28">
        <v>100</v>
      </c>
      <c r="G267" s="23">
        <v>40</v>
      </c>
      <c r="H267" s="23">
        <v>40</v>
      </c>
      <c r="I267" s="23">
        <v>40</v>
      </c>
      <c r="J267" s="7"/>
    </row>
    <row r="268" spans="1:12" ht="56.25">
      <c r="A268" s="11" t="s">
        <v>461</v>
      </c>
      <c r="B268" s="28">
        <v>924</v>
      </c>
      <c r="C268" s="27" t="s">
        <v>56</v>
      </c>
      <c r="D268" s="27" t="s">
        <v>186</v>
      </c>
      <c r="E268" s="28" t="s">
        <v>460</v>
      </c>
      <c r="F268" s="28">
        <v>200</v>
      </c>
      <c r="G268" s="23">
        <v>160</v>
      </c>
      <c r="H268" s="23">
        <v>160</v>
      </c>
      <c r="I268" s="23">
        <v>160</v>
      </c>
      <c r="J268" s="7"/>
    </row>
    <row r="269" spans="1:12" ht="75">
      <c r="A269" s="11" t="s">
        <v>410</v>
      </c>
      <c r="B269" s="28">
        <v>924</v>
      </c>
      <c r="C269" s="27" t="s">
        <v>56</v>
      </c>
      <c r="D269" s="27" t="s">
        <v>186</v>
      </c>
      <c r="E269" s="28" t="s">
        <v>409</v>
      </c>
      <c r="F269" s="28"/>
      <c r="G269" s="23">
        <f>G270</f>
        <v>148.69999999999999</v>
      </c>
      <c r="H269" s="23">
        <f t="shared" ref="H269:I269" si="149">H270</f>
        <v>148.69999999999999</v>
      </c>
      <c r="I269" s="23">
        <f t="shared" si="149"/>
        <v>148.69999999999999</v>
      </c>
      <c r="J269" s="7"/>
    </row>
    <row r="270" spans="1:12" ht="56.25">
      <c r="A270" s="11" t="s">
        <v>457</v>
      </c>
      <c r="B270" s="28">
        <v>924</v>
      </c>
      <c r="C270" s="27" t="s">
        <v>56</v>
      </c>
      <c r="D270" s="27" t="s">
        <v>186</v>
      </c>
      <c r="E270" s="28" t="s">
        <v>456</v>
      </c>
      <c r="F270" s="28">
        <v>200</v>
      </c>
      <c r="G270" s="23">
        <v>148.69999999999999</v>
      </c>
      <c r="H270" s="23">
        <v>148.69999999999999</v>
      </c>
      <c r="I270" s="23">
        <v>148.69999999999999</v>
      </c>
      <c r="J270" s="7"/>
    </row>
    <row r="271" spans="1:12" ht="18.75">
      <c r="A271" s="11" t="s">
        <v>412</v>
      </c>
      <c r="B271" s="28">
        <v>924</v>
      </c>
      <c r="C271" s="27" t="s">
        <v>56</v>
      </c>
      <c r="D271" s="27" t="s">
        <v>186</v>
      </c>
      <c r="E271" s="28" t="s">
        <v>411</v>
      </c>
      <c r="F271" s="28"/>
      <c r="G271" s="23">
        <f>G272</f>
        <v>18</v>
      </c>
      <c r="H271" s="23">
        <f t="shared" ref="H271:I271" si="150">H272</f>
        <v>18</v>
      </c>
      <c r="I271" s="23">
        <f t="shared" si="150"/>
        <v>18</v>
      </c>
      <c r="J271" s="7"/>
    </row>
    <row r="272" spans="1:12" ht="56.25">
      <c r="A272" s="11" t="s">
        <v>455</v>
      </c>
      <c r="B272" s="28">
        <v>924</v>
      </c>
      <c r="C272" s="27" t="s">
        <v>56</v>
      </c>
      <c r="D272" s="27" t="s">
        <v>186</v>
      </c>
      <c r="E272" s="28" t="s">
        <v>454</v>
      </c>
      <c r="F272" s="28">
        <v>200</v>
      </c>
      <c r="G272" s="23">
        <v>18</v>
      </c>
      <c r="H272" s="23">
        <v>18</v>
      </c>
      <c r="I272" s="23">
        <v>18</v>
      </c>
      <c r="J272" s="7"/>
    </row>
    <row r="273" spans="1:10" ht="37.5">
      <c r="A273" s="11" t="s">
        <v>414</v>
      </c>
      <c r="B273" s="28">
        <v>924</v>
      </c>
      <c r="C273" s="27" t="s">
        <v>56</v>
      </c>
      <c r="D273" s="27" t="s">
        <v>186</v>
      </c>
      <c r="E273" s="28" t="s">
        <v>413</v>
      </c>
      <c r="F273" s="28"/>
      <c r="G273" s="23">
        <f>SUM(G274+G275)</f>
        <v>3213.8</v>
      </c>
      <c r="H273" s="23">
        <f t="shared" ref="H273:I273" si="151">SUM(H274+H275)</f>
        <v>1000</v>
      </c>
      <c r="I273" s="23">
        <f t="shared" si="151"/>
        <v>1000</v>
      </c>
      <c r="J273" s="7"/>
    </row>
    <row r="274" spans="1:10" ht="75">
      <c r="A274" s="11" t="s">
        <v>568</v>
      </c>
      <c r="B274" s="28">
        <v>924</v>
      </c>
      <c r="C274" s="27" t="s">
        <v>56</v>
      </c>
      <c r="D274" s="27" t="s">
        <v>186</v>
      </c>
      <c r="E274" s="28" t="s">
        <v>565</v>
      </c>
      <c r="F274" s="28">
        <v>200</v>
      </c>
      <c r="G274" s="23">
        <v>1800</v>
      </c>
      <c r="H274" s="23"/>
      <c r="I274" s="23"/>
      <c r="J274" s="7"/>
    </row>
    <row r="275" spans="1:10" ht="56.25">
      <c r="A275" s="11" t="s">
        <v>449</v>
      </c>
      <c r="B275" s="28">
        <v>924</v>
      </c>
      <c r="C275" s="27" t="s">
        <v>56</v>
      </c>
      <c r="D275" s="27" t="s">
        <v>186</v>
      </c>
      <c r="E275" s="28" t="s">
        <v>448</v>
      </c>
      <c r="F275" s="28">
        <v>200</v>
      </c>
      <c r="G275" s="23">
        <v>1413.8</v>
      </c>
      <c r="H275" s="23">
        <v>1000</v>
      </c>
      <c r="I275" s="23">
        <v>1000</v>
      </c>
      <c r="J275" s="7"/>
    </row>
    <row r="276" spans="1:10" ht="37.5">
      <c r="A276" s="11" t="s">
        <v>416</v>
      </c>
      <c r="B276" s="28">
        <v>924</v>
      </c>
      <c r="C276" s="27" t="s">
        <v>56</v>
      </c>
      <c r="D276" s="27" t="s">
        <v>186</v>
      </c>
      <c r="E276" s="28" t="s">
        <v>415</v>
      </c>
      <c r="F276" s="28"/>
      <c r="G276" s="23">
        <f>G277</f>
        <v>1380</v>
      </c>
      <c r="H276" s="23">
        <f t="shared" ref="H276:I276" si="152">H277</f>
        <v>1380</v>
      </c>
      <c r="I276" s="23">
        <f t="shared" si="152"/>
        <v>1380</v>
      </c>
      <c r="J276" s="7"/>
    </row>
    <row r="277" spans="1:10" ht="75">
      <c r="A277" s="11" t="s">
        <v>453</v>
      </c>
      <c r="B277" s="28">
        <v>924</v>
      </c>
      <c r="C277" s="27" t="s">
        <v>56</v>
      </c>
      <c r="D277" s="27" t="s">
        <v>186</v>
      </c>
      <c r="E277" s="28" t="s">
        <v>452</v>
      </c>
      <c r="F277" s="28">
        <v>200</v>
      </c>
      <c r="G277" s="23">
        <v>1380</v>
      </c>
      <c r="H277" s="23">
        <v>1380</v>
      </c>
      <c r="I277" s="23">
        <v>1380</v>
      </c>
      <c r="J277" s="7"/>
    </row>
    <row r="278" spans="1:10" ht="18.75">
      <c r="A278" s="11" t="s">
        <v>361</v>
      </c>
      <c r="B278" s="28">
        <v>924</v>
      </c>
      <c r="C278" s="27" t="s">
        <v>56</v>
      </c>
      <c r="D278" s="27" t="s">
        <v>186</v>
      </c>
      <c r="E278" s="28" t="s">
        <v>359</v>
      </c>
      <c r="F278" s="28"/>
      <c r="G278" s="23">
        <f>SUM(G279+G280)</f>
        <v>9118.7000000000007</v>
      </c>
      <c r="H278" s="23">
        <f t="shared" ref="H278:I278" si="153">SUM(H279+H280)</f>
        <v>8618</v>
      </c>
      <c r="I278" s="23">
        <f t="shared" si="153"/>
        <v>8618</v>
      </c>
      <c r="J278" s="7"/>
    </row>
    <row r="279" spans="1:10" ht="56.25">
      <c r="A279" s="11" t="s">
        <v>374</v>
      </c>
      <c r="B279" s="28">
        <v>924</v>
      </c>
      <c r="C279" s="27" t="s">
        <v>56</v>
      </c>
      <c r="D279" s="27" t="s">
        <v>186</v>
      </c>
      <c r="E279" s="28" t="s">
        <v>360</v>
      </c>
      <c r="F279" s="28">
        <v>200</v>
      </c>
      <c r="G279" s="23">
        <v>1294.5999999999999</v>
      </c>
      <c r="H279" s="23">
        <v>1206.4000000000001</v>
      </c>
      <c r="I279" s="23">
        <v>1206.4000000000001</v>
      </c>
      <c r="J279" s="7"/>
    </row>
    <row r="280" spans="1:10" ht="56.25">
      <c r="A280" s="11" t="s">
        <v>459</v>
      </c>
      <c r="B280" s="28">
        <v>924</v>
      </c>
      <c r="C280" s="27" t="s">
        <v>56</v>
      </c>
      <c r="D280" s="27" t="s">
        <v>186</v>
      </c>
      <c r="E280" s="28" t="s">
        <v>458</v>
      </c>
      <c r="F280" s="28">
        <v>200</v>
      </c>
      <c r="G280" s="23">
        <v>7824.1</v>
      </c>
      <c r="H280" s="23">
        <v>7411.6</v>
      </c>
      <c r="I280" s="23">
        <v>7411.6</v>
      </c>
      <c r="J280" s="7"/>
    </row>
    <row r="281" spans="1:10" ht="18.75">
      <c r="A281" s="11" t="s">
        <v>417</v>
      </c>
      <c r="B281" s="28">
        <v>924</v>
      </c>
      <c r="C281" s="27" t="s">
        <v>56</v>
      </c>
      <c r="D281" s="27" t="s">
        <v>186</v>
      </c>
      <c r="E281" s="28" t="s">
        <v>418</v>
      </c>
      <c r="F281" s="28"/>
      <c r="G281" s="23">
        <f>SUM(G282)</f>
        <v>3910</v>
      </c>
      <c r="H281" s="23">
        <f t="shared" ref="H281:I281" si="154">SUM(H282)</f>
        <v>4688.3999999999996</v>
      </c>
      <c r="I281" s="23">
        <f t="shared" si="154"/>
        <v>4688.3999999999996</v>
      </c>
      <c r="J281" s="7"/>
    </row>
    <row r="282" spans="1:10" ht="56.25">
      <c r="A282" s="11" t="s">
        <v>451</v>
      </c>
      <c r="B282" s="28">
        <v>924</v>
      </c>
      <c r="C282" s="27" t="s">
        <v>56</v>
      </c>
      <c r="D282" s="27" t="s">
        <v>186</v>
      </c>
      <c r="E282" s="28" t="s">
        <v>450</v>
      </c>
      <c r="F282" s="28">
        <v>200</v>
      </c>
      <c r="G282" s="23">
        <v>3910</v>
      </c>
      <c r="H282" s="23">
        <v>4688.3999999999996</v>
      </c>
      <c r="I282" s="23">
        <v>4688.3999999999996</v>
      </c>
      <c r="J282" s="7"/>
    </row>
    <row r="283" spans="1:10" ht="37.5">
      <c r="A283" s="11" t="s">
        <v>354</v>
      </c>
      <c r="B283" s="28">
        <v>924</v>
      </c>
      <c r="C283" s="27" t="s">
        <v>56</v>
      </c>
      <c r="D283" s="27" t="s">
        <v>186</v>
      </c>
      <c r="E283" s="28" t="s">
        <v>337</v>
      </c>
      <c r="F283" s="28"/>
      <c r="G283" s="23">
        <f>SUM(G284+G285+G286+G287+G288)</f>
        <v>121620.40000000001</v>
      </c>
      <c r="H283" s="23">
        <f t="shared" ref="H283:I283" si="155">SUM(H284+H285+H286+H287+H288)</f>
        <v>116364.20000000001</v>
      </c>
      <c r="I283" s="23">
        <f t="shared" si="155"/>
        <v>116364.20000000001</v>
      </c>
      <c r="J283" s="7"/>
    </row>
    <row r="284" spans="1:10" ht="112.5">
      <c r="A284" s="11" t="s">
        <v>355</v>
      </c>
      <c r="B284" s="28">
        <v>924</v>
      </c>
      <c r="C284" s="27" t="s">
        <v>56</v>
      </c>
      <c r="D284" s="27" t="s">
        <v>186</v>
      </c>
      <c r="E284" s="28" t="s">
        <v>353</v>
      </c>
      <c r="F284" s="28">
        <v>100</v>
      </c>
      <c r="G284" s="23">
        <v>100567.6</v>
      </c>
      <c r="H284" s="23">
        <v>100567.6</v>
      </c>
      <c r="I284" s="23">
        <v>100567.6</v>
      </c>
      <c r="J284" s="7"/>
    </row>
    <row r="285" spans="1:10" ht="56.25">
      <c r="A285" s="11" t="s">
        <v>356</v>
      </c>
      <c r="B285" s="28">
        <v>924</v>
      </c>
      <c r="C285" s="27" t="s">
        <v>56</v>
      </c>
      <c r="D285" s="27" t="s">
        <v>186</v>
      </c>
      <c r="E285" s="28" t="s">
        <v>353</v>
      </c>
      <c r="F285" s="28">
        <v>200</v>
      </c>
      <c r="G285" s="23">
        <v>5279.8</v>
      </c>
      <c r="H285" s="23">
        <v>5279.8</v>
      </c>
      <c r="I285" s="23">
        <v>5279.8</v>
      </c>
      <c r="J285" s="7"/>
    </row>
    <row r="286" spans="1:10" ht="56.25">
      <c r="A286" s="11" t="s">
        <v>358</v>
      </c>
      <c r="B286" s="28">
        <v>924</v>
      </c>
      <c r="C286" s="27" t="s">
        <v>56</v>
      </c>
      <c r="D286" s="27" t="s">
        <v>186</v>
      </c>
      <c r="E286" s="28" t="s">
        <v>357</v>
      </c>
      <c r="F286" s="28">
        <v>200</v>
      </c>
      <c r="G286" s="23">
        <v>900</v>
      </c>
      <c r="H286" s="23">
        <v>100</v>
      </c>
      <c r="I286" s="23">
        <v>100</v>
      </c>
      <c r="J286" s="7"/>
    </row>
    <row r="287" spans="1:10" ht="75">
      <c r="A287" s="11" t="s">
        <v>444</v>
      </c>
      <c r="B287" s="28">
        <v>924</v>
      </c>
      <c r="C287" s="27" t="s">
        <v>56</v>
      </c>
      <c r="D287" s="27" t="s">
        <v>186</v>
      </c>
      <c r="E287" s="28" t="s">
        <v>445</v>
      </c>
      <c r="F287" s="28">
        <v>200</v>
      </c>
      <c r="G287" s="23">
        <v>14063.1</v>
      </c>
      <c r="H287" s="23">
        <v>9981.7999999999993</v>
      </c>
      <c r="I287" s="23">
        <v>9981.7999999999993</v>
      </c>
      <c r="J287" s="7" t="s">
        <v>446</v>
      </c>
    </row>
    <row r="288" spans="1:10" ht="56.25">
      <c r="A288" s="11" t="s">
        <v>447</v>
      </c>
      <c r="B288" s="28">
        <v>924</v>
      </c>
      <c r="C288" s="27" t="s">
        <v>56</v>
      </c>
      <c r="D288" s="27" t="s">
        <v>186</v>
      </c>
      <c r="E288" s="28" t="s">
        <v>445</v>
      </c>
      <c r="F288" s="28">
        <v>800</v>
      </c>
      <c r="G288" s="23">
        <v>809.9</v>
      </c>
      <c r="H288" s="23">
        <v>435</v>
      </c>
      <c r="I288" s="23">
        <v>435</v>
      </c>
      <c r="J288" s="7"/>
    </row>
    <row r="289" spans="1:10" ht="37.5">
      <c r="A289" s="11" t="s">
        <v>366</v>
      </c>
      <c r="B289" s="28">
        <v>924</v>
      </c>
      <c r="C289" s="27" t="s">
        <v>56</v>
      </c>
      <c r="D289" s="27" t="s">
        <v>186</v>
      </c>
      <c r="E289" s="28" t="s">
        <v>363</v>
      </c>
      <c r="F289" s="28"/>
      <c r="G289" s="23">
        <f>SUM(G290+G291)</f>
        <v>1117.0999999999999</v>
      </c>
      <c r="H289" s="23">
        <f t="shared" ref="H289:I289" si="156">SUM(H290+H291)</f>
        <v>3380.9</v>
      </c>
      <c r="I289" s="23">
        <f t="shared" si="156"/>
        <v>6753.7</v>
      </c>
      <c r="J289" s="7"/>
    </row>
    <row r="290" spans="1:10" ht="131.25">
      <c r="A290" s="11" t="s">
        <v>367</v>
      </c>
      <c r="B290" s="28">
        <v>924</v>
      </c>
      <c r="C290" s="27" t="s">
        <v>56</v>
      </c>
      <c r="D290" s="27" t="s">
        <v>186</v>
      </c>
      <c r="E290" s="28" t="s">
        <v>362</v>
      </c>
      <c r="F290" s="28">
        <v>200</v>
      </c>
      <c r="G290" s="23">
        <v>0</v>
      </c>
      <c r="H290" s="23">
        <v>3380.9</v>
      </c>
      <c r="I290" s="23">
        <v>6753.7</v>
      </c>
      <c r="J290" s="7"/>
    </row>
    <row r="291" spans="1:10" ht="131.25">
      <c r="A291" s="11" t="s">
        <v>377</v>
      </c>
      <c r="B291" s="28">
        <v>924</v>
      </c>
      <c r="C291" s="27" t="s">
        <v>378</v>
      </c>
      <c r="D291" s="27" t="s">
        <v>186</v>
      </c>
      <c r="E291" s="28" t="s">
        <v>362</v>
      </c>
      <c r="F291" s="28">
        <v>600</v>
      </c>
      <c r="G291" s="23">
        <v>1117.0999999999999</v>
      </c>
      <c r="H291" s="23"/>
      <c r="I291" s="23"/>
      <c r="J291" s="7"/>
    </row>
    <row r="292" spans="1:10" ht="37.5">
      <c r="A292" s="11" t="s">
        <v>368</v>
      </c>
      <c r="B292" s="28">
        <v>924</v>
      </c>
      <c r="C292" s="27" t="s">
        <v>56</v>
      </c>
      <c r="D292" s="27" t="s">
        <v>186</v>
      </c>
      <c r="E292" s="28" t="s">
        <v>364</v>
      </c>
      <c r="F292" s="28"/>
      <c r="G292" s="23">
        <f>SUM(G293+G294)</f>
        <v>2259.1999999999998</v>
      </c>
      <c r="H292" s="23">
        <f t="shared" ref="H292:I292" si="157">SUM(H293+H294)</f>
        <v>4509.1000000000004</v>
      </c>
      <c r="I292" s="23">
        <f t="shared" si="157"/>
        <v>0</v>
      </c>
      <c r="J292" s="7"/>
    </row>
    <row r="293" spans="1:10" ht="93.75">
      <c r="A293" s="11" t="s">
        <v>369</v>
      </c>
      <c r="B293" s="28">
        <v>924</v>
      </c>
      <c r="C293" s="27" t="s">
        <v>56</v>
      </c>
      <c r="D293" s="27" t="s">
        <v>186</v>
      </c>
      <c r="E293" s="28" t="s">
        <v>365</v>
      </c>
      <c r="F293" s="28">
        <v>200</v>
      </c>
      <c r="G293" s="23"/>
      <c r="H293" s="23">
        <v>4509.1000000000004</v>
      </c>
      <c r="I293" s="23"/>
      <c r="J293" s="7"/>
    </row>
    <row r="294" spans="1:10" ht="93.75">
      <c r="A294" s="11" t="s">
        <v>376</v>
      </c>
      <c r="B294" s="28">
        <v>924</v>
      </c>
      <c r="C294" s="27" t="s">
        <v>56</v>
      </c>
      <c r="D294" s="27" t="s">
        <v>186</v>
      </c>
      <c r="E294" s="28" t="s">
        <v>365</v>
      </c>
      <c r="F294" s="28">
        <v>600</v>
      </c>
      <c r="G294" s="23">
        <v>2259.1999999999998</v>
      </c>
      <c r="H294" s="23"/>
      <c r="I294" s="23"/>
      <c r="J294" s="7"/>
    </row>
    <row r="295" spans="1:10" ht="37.5">
      <c r="A295" s="11" t="s">
        <v>375</v>
      </c>
      <c r="B295" s="28">
        <v>924</v>
      </c>
      <c r="C295" s="27" t="s">
        <v>56</v>
      </c>
      <c r="D295" s="27" t="s">
        <v>186</v>
      </c>
      <c r="E295" s="28" t="s">
        <v>370</v>
      </c>
      <c r="F295" s="28"/>
      <c r="G295" s="23">
        <f>SUM(G296+G299+G297+G298)</f>
        <v>50440.299999999996</v>
      </c>
      <c r="H295" s="23">
        <f t="shared" ref="H295:I295" si="158">SUM(H296+H299+H297+H298)</f>
        <v>45674.2</v>
      </c>
      <c r="I295" s="23">
        <f t="shared" si="158"/>
        <v>46056.6</v>
      </c>
      <c r="J295" s="7"/>
    </row>
    <row r="296" spans="1:10" ht="56.25">
      <c r="A296" s="11" t="s">
        <v>567</v>
      </c>
      <c r="B296" s="28">
        <v>924</v>
      </c>
      <c r="C296" s="27" t="s">
        <v>56</v>
      </c>
      <c r="D296" s="27" t="s">
        <v>186</v>
      </c>
      <c r="E296" s="28" t="s">
        <v>566</v>
      </c>
      <c r="F296" s="28">
        <v>600</v>
      </c>
      <c r="G296" s="23">
        <v>120</v>
      </c>
      <c r="H296" s="23"/>
      <c r="I296" s="23"/>
      <c r="J296" s="7"/>
    </row>
    <row r="297" spans="1:10" ht="75">
      <c r="A297" s="11" t="s">
        <v>532</v>
      </c>
      <c r="B297" s="28">
        <v>924</v>
      </c>
      <c r="C297" s="27" t="s">
        <v>56</v>
      </c>
      <c r="D297" s="27" t="s">
        <v>186</v>
      </c>
      <c r="E297" s="28" t="s">
        <v>371</v>
      </c>
      <c r="F297" s="28">
        <v>600</v>
      </c>
      <c r="G297" s="23">
        <v>36122.199999999997</v>
      </c>
      <c r="H297" s="23">
        <v>36122.199999999997</v>
      </c>
      <c r="I297" s="23">
        <v>36122.199999999997</v>
      </c>
      <c r="J297" s="7"/>
    </row>
    <row r="298" spans="1:10" ht="75">
      <c r="A298" s="11" t="s">
        <v>529</v>
      </c>
      <c r="B298" s="28">
        <v>924</v>
      </c>
      <c r="C298" s="27" t="s">
        <v>56</v>
      </c>
      <c r="D298" s="27" t="s">
        <v>186</v>
      </c>
      <c r="E298" s="28" t="s">
        <v>373</v>
      </c>
      <c r="F298" s="28">
        <v>600</v>
      </c>
      <c r="G298" s="23">
        <v>401.5</v>
      </c>
      <c r="H298" s="23">
        <v>401.9</v>
      </c>
      <c r="I298" s="23">
        <v>411</v>
      </c>
      <c r="J298" s="7"/>
    </row>
    <row r="299" spans="1:10" ht="56.25">
      <c r="A299" s="11" t="s">
        <v>464</v>
      </c>
      <c r="B299" s="28">
        <v>924</v>
      </c>
      <c r="C299" s="27" t="s">
        <v>56</v>
      </c>
      <c r="D299" s="27" t="s">
        <v>186</v>
      </c>
      <c r="E299" s="28" t="s">
        <v>463</v>
      </c>
      <c r="F299" s="28">
        <v>600</v>
      </c>
      <c r="G299" s="23">
        <v>13796.6</v>
      </c>
      <c r="H299" s="23">
        <v>9150.1</v>
      </c>
      <c r="I299" s="23">
        <v>9523.4</v>
      </c>
      <c r="J299" s="7"/>
    </row>
    <row r="300" spans="1:10" ht="18.75">
      <c r="A300" s="11" t="s">
        <v>65</v>
      </c>
      <c r="B300" s="28">
        <v>924</v>
      </c>
      <c r="C300" s="27" t="s">
        <v>56</v>
      </c>
      <c r="D300" s="27" t="s">
        <v>57</v>
      </c>
      <c r="E300" s="28"/>
      <c r="F300" s="28"/>
      <c r="G300" s="23">
        <f>G301</f>
        <v>6546</v>
      </c>
      <c r="H300" s="23">
        <f t="shared" ref="H300:I303" si="159">H301</f>
        <v>5896.1</v>
      </c>
      <c r="I300" s="23">
        <f t="shared" si="159"/>
        <v>5896.1</v>
      </c>
      <c r="J300" s="7"/>
    </row>
    <row r="301" spans="1:10" ht="37.5">
      <c r="A301" s="11" t="s">
        <v>332</v>
      </c>
      <c r="B301" s="28">
        <v>924</v>
      </c>
      <c r="C301" s="27" t="s">
        <v>56</v>
      </c>
      <c r="D301" s="27" t="s">
        <v>57</v>
      </c>
      <c r="E301" s="28" t="s">
        <v>333</v>
      </c>
      <c r="F301" s="28"/>
      <c r="G301" s="23">
        <f>G302</f>
        <v>6546</v>
      </c>
      <c r="H301" s="23">
        <f t="shared" si="159"/>
        <v>5896.1</v>
      </c>
      <c r="I301" s="23">
        <f t="shared" si="159"/>
        <v>5896.1</v>
      </c>
      <c r="J301" s="7"/>
    </row>
    <row r="302" spans="1:10" ht="37.5">
      <c r="A302" s="11" t="s">
        <v>545</v>
      </c>
      <c r="B302" s="28">
        <v>924</v>
      </c>
      <c r="C302" s="27" t="s">
        <v>56</v>
      </c>
      <c r="D302" s="27" t="s">
        <v>57</v>
      </c>
      <c r="E302" s="28" t="s">
        <v>419</v>
      </c>
      <c r="F302" s="28"/>
      <c r="G302" s="23">
        <f>G303</f>
        <v>6546</v>
      </c>
      <c r="H302" s="23">
        <f t="shared" si="159"/>
        <v>5896.1</v>
      </c>
      <c r="I302" s="23">
        <f t="shared" si="159"/>
        <v>5896.1</v>
      </c>
      <c r="J302" s="7"/>
    </row>
    <row r="303" spans="1:10" ht="37.5">
      <c r="A303" s="11" t="s">
        <v>421</v>
      </c>
      <c r="B303" s="28">
        <v>924</v>
      </c>
      <c r="C303" s="27" t="s">
        <v>56</v>
      </c>
      <c r="D303" s="27" t="s">
        <v>57</v>
      </c>
      <c r="E303" s="28" t="s">
        <v>420</v>
      </c>
      <c r="F303" s="28"/>
      <c r="G303" s="23">
        <f>G304</f>
        <v>6546</v>
      </c>
      <c r="H303" s="23">
        <f t="shared" si="159"/>
        <v>5896.1</v>
      </c>
      <c r="I303" s="23">
        <f t="shared" si="159"/>
        <v>5896.1</v>
      </c>
      <c r="J303" s="7"/>
    </row>
    <row r="304" spans="1:10" ht="56.25">
      <c r="A304" s="11" t="s">
        <v>464</v>
      </c>
      <c r="B304" s="28">
        <v>924</v>
      </c>
      <c r="C304" s="27" t="s">
        <v>56</v>
      </c>
      <c r="D304" s="27" t="s">
        <v>57</v>
      </c>
      <c r="E304" s="28" t="s">
        <v>465</v>
      </c>
      <c r="F304" s="28">
        <v>600</v>
      </c>
      <c r="G304" s="23">
        <v>6546</v>
      </c>
      <c r="H304" s="23">
        <v>5896.1</v>
      </c>
      <c r="I304" s="23">
        <v>5896.1</v>
      </c>
      <c r="J304" s="7"/>
    </row>
    <row r="305" spans="1:13" ht="18.75">
      <c r="A305" s="11" t="s">
        <v>379</v>
      </c>
      <c r="B305" s="28">
        <v>924</v>
      </c>
      <c r="C305" s="27" t="s">
        <v>56</v>
      </c>
      <c r="D305" s="27" t="s">
        <v>56</v>
      </c>
      <c r="E305" s="28"/>
      <c r="F305" s="28"/>
      <c r="G305" s="23">
        <f>SUM(G306+G324)</f>
        <v>3607.9</v>
      </c>
      <c r="H305" s="23">
        <f t="shared" ref="H305:I305" si="160">SUM(H306+H324)</f>
        <v>3499.1</v>
      </c>
      <c r="I305" s="23">
        <f t="shared" si="160"/>
        <v>3525.6</v>
      </c>
      <c r="J305" s="7"/>
    </row>
    <row r="306" spans="1:13" ht="37.5">
      <c r="A306" s="11" t="s">
        <v>332</v>
      </c>
      <c r="B306" s="28">
        <v>924</v>
      </c>
      <c r="C306" s="27" t="s">
        <v>56</v>
      </c>
      <c r="D306" s="27" t="s">
        <v>56</v>
      </c>
      <c r="E306" s="28" t="s">
        <v>333</v>
      </c>
      <c r="F306" s="28"/>
      <c r="G306" s="23">
        <f>SUM(G310+G317+G321+G307)</f>
        <v>3378.4</v>
      </c>
      <c r="H306" s="23">
        <f t="shared" ref="H306:I306" si="161">SUM(H310+H317+H321+H307)</f>
        <v>3259.1</v>
      </c>
      <c r="I306" s="23">
        <f t="shared" si="161"/>
        <v>3275.1</v>
      </c>
      <c r="J306" s="7"/>
    </row>
    <row r="307" spans="1:13" ht="37.5">
      <c r="A307" s="11" t="s">
        <v>335</v>
      </c>
      <c r="B307" s="28">
        <v>924</v>
      </c>
      <c r="C307" s="27" t="s">
        <v>56</v>
      </c>
      <c r="D307" s="27" t="s">
        <v>56</v>
      </c>
      <c r="E307" s="28" t="s">
        <v>336</v>
      </c>
      <c r="F307" s="28"/>
      <c r="G307" s="23">
        <f>G308</f>
        <v>398</v>
      </c>
      <c r="H307" s="23">
        <f t="shared" ref="H307:I307" si="162">H308</f>
        <v>398</v>
      </c>
      <c r="I307" s="23">
        <f t="shared" si="162"/>
        <v>398</v>
      </c>
      <c r="J307" s="7"/>
    </row>
    <row r="308" spans="1:13" ht="37.5">
      <c r="A308" s="11" t="s">
        <v>375</v>
      </c>
      <c r="B308" s="28">
        <v>924</v>
      </c>
      <c r="C308" s="27" t="s">
        <v>56</v>
      </c>
      <c r="D308" s="27" t="s">
        <v>56</v>
      </c>
      <c r="E308" s="28" t="s">
        <v>370</v>
      </c>
      <c r="F308" s="28"/>
      <c r="G308" s="23">
        <f>G309</f>
        <v>398</v>
      </c>
      <c r="H308" s="23">
        <f t="shared" ref="H308:I308" si="163">H309</f>
        <v>398</v>
      </c>
      <c r="I308" s="23">
        <f t="shared" si="163"/>
        <v>398</v>
      </c>
      <c r="J308" s="7"/>
    </row>
    <row r="309" spans="1:13" ht="75">
      <c r="A309" s="11" t="s">
        <v>530</v>
      </c>
      <c r="B309" s="28">
        <v>924</v>
      </c>
      <c r="C309" s="27" t="s">
        <v>56</v>
      </c>
      <c r="D309" s="27" t="s">
        <v>56</v>
      </c>
      <c r="E309" s="28" t="s">
        <v>372</v>
      </c>
      <c r="F309" s="28">
        <v>600</v>
      </c>
      <c r="G309" s="23">
        <v>398</v>
      </c>
      <c r="H309" s="23">
        <v>398</v>
      </c>
      <c r="I309" s="23">
        <v>398</v>
      </c>
      <c r="J309" s="7"/>
    </row>
    <row r="310" spans="1:13" ht="37.5">
      <c r="A310" s="11" t="s">
        <v>386</v>
      </c>
      <c r="B310" s="28">
        <v>924</v>
      </c>
      <c r="C310" s="27" t="s">
        <v>56</v>
      </c>
      <c r="D310" s="27" t="s">
        <v>56</v>
      </c>
      <c r="E310" s="28" t="s">
        <v>380</v>
      </c>
      <c r="F310" s="28"/>
      <c r="G310" s="23">
        <f>SUM(G311)</f>
        <v>2582.1</v>
      </c>
      <c r="H310" s="23">
        <f t="shared" ref="H310:I310" si="164">SUM(H311)</f>
        <v>2428.5</v>
      </c>
      <c r="I310" s="23">
        <f t="shared" si="164"/>
        <v>2444.5</v>
      </c>
      <c r="J310" s="7"/>
    </row>
    <row r="311" spans="1:13" ht="56.25">
      <c r="A311" s="11" t="s">
        <v>387</v>
      </c>
      <c r="B311" s="28">
        <v>924</v>
      </c>
      <c r="C311" s="27" t="s">
        <v>56</v>
      </c>
      <c r="D311" s="27" t="s">
        <v>56</v>
      </c>
      <c r="E311" s="28" t="s">
        <v>381</v>
      </c>
      <c r="F311" s="28"/>
      <c r="G311" s="23">
        <f>SUM(G312+G313+G314+G315+G316)</f>
        <v>2582.1</v>
      </c>
      <c r="H311" s="23">
        <f t="shared" ref="H311:I311" si="165">SUM(H312+H313+H314+H315+H316)</f>
        <v>2428.5</v>
      </c>
      <c r="I311" s="23">
        <f t="shared" si="165"/>
        <v>2444.5</v>
      </c>
      <c r="J311" s="7"/>
    </row>
    <row r="312" spans="1:13" ht="56.25">
      <c r="A312" s="11" t="s">
        <v>385</v>
      </c>
      <c r="B312" s="28">
        <v>924</v>
      </c>
      <c r="C312" s="27" t="s">
        <v>56</v>
      </c>
      <c r="D312" s="27" t="s">
        <v>56</v>
      </c>
      <c r="E312" s="28" t="s">
        <v>383</v>
      </c>
      <c r="F312" s="28">
        <v>200</v>
      </c>
      <c r="G312" s="23">
        <v>1702.2</v>
      </c>
      <c r="H312" s="23">
        <v>1432.9</v>
      </c>
      <c r="I312" s="23">
        <v>1432.9</v>
      </c>
      <c r="J312" s="7"/>
    </row>
    <row r="313" spans="1:13" ht="37.5">
      <c r="A313" s="93" t="s">
        <v>384</v>
      </c>
      <c r="B313" s="28">
        <v>924</v>
      </c>
      <c r="C313" s="27" t="s">
        <v>56</v>
      </c>
      <c r="D313" s="27" t="s">
        <v>56</v>
      </c>
      <c r="E313" s="28" t="s">
        <v>382</v>
      </c>
      <c r="F313" s="28">
        <v>300</v>
      </c>
      <c r="G313" s="23">
        <v>400</v>
      </c>
      <c r="H313" s="23">
        <v>416</v>
      </c>
      <c r="I313" s="23">
        <v>432</v>
      </c>
      <c r="J313" s="7"/>
    </row>
    <row r="314" spans="1:13" ht="112.5">
      <c r="A314" s="92" t="s">
        <v>470</v>
      </c>
      <c r="B314" s="28">
        <v>924</v>
      </c>
      <c r="C314" s="27" t="s">
        <v>56</v>
      </c>
      <c r="D314" s="27" t="s">
        <v>56</v>
      </c>
      <c r="E314" s="28" t="s">
        <v>466</v>
      </c>
      <c r="F314" s="28">
        <v>100</v>
      </c>
      <c r="G314" s="23">
        <v>112</v>
      </c>
      <c r="H314" s="23">
        <v>123.2</v>
      </c>
      <c r="I314" s="23">
        <v>123.2</v>
      </c>
      <c r="J314" s="7"/>
      <c r="K314" s="7"/>
      <c r="L314" s="7"/>
      <c r="M314" s="7"/>
    </row>
    <row r="315" spans="1:13" ht="56.25">
      <c r="A315" s="60" t="s">
        <v>469</v>
      </c>
      <c r="B315" s="28">
        <v>924</v>
      </c>
      <c r="C315" s="27" t="s">
        <v>56</v>
      </c>
      <c r="D315" s="27" t="s">
        <v>56</v>
      </c>
      <c r="E315" s="28" t="s">
        <v>466</v>
      </c>
      <c r="F315" s="28">
        <v>200</v>
      </c>
      <c r="G315" s="23">
        <v>301.39999999999998</v>
      </c>
      <c r="H315" s="23">
        <v>383.2</v>
      </c>
      <c r="I315" s="23">
        <v>383.2</v>
      </c>
      <c r="J315" s="7"/>
    </row>
    <row r="316" spans="1:13" ht="37.5">
      <c r="A316" s="93" t="s">
        <v>468</v>
      </c>
      <c r="B316" s="63">
        <v>924</v>
      </c>
      <c r="C316" s="62" t="s">
        <v>56</v>
      </c>
      <c r="D316" s="62" t="s">
        <v>56</v>
      </c>
      <c r="E316" s="63" t="s">
        <v>467</v>
      </c>
      <c r="F316" s="63">
        <v>300</v>
      </c>
      <c r="G316" s="94">
        <v>66.5</v>
      </c>
      <c r="H316" s="94">
        <v>73.2</v>
      </c>
      <c r="I316" s="94">
        <v>73.2</v>
      </c>
      <c r="J316" s="7"/>
    </row>
    <row r="317" spans="1:13" ht="18.75">
      <c r="A317" s="11" t="s">
        <v>424</v>
      </c>
      <c r="B317" s="63">
        <v>924</v>
      </c>
      <c r="C317" s="62" t="s">
        <v>56</v>
      </c>
      <c r="D317" s="62" t="s">
        <v>56</v>
      </c>
      <c r="E317" s="28" t="s">
        <v>422</v>
      </c>
      <c r="F317" s="28"/>
      <c r="G317" s="23">
        <f>G318</f>
        <v>370.3</v>
      </c>
      <c r="H317" s="23">
        <f t="shared" ref="H317:I317" si="166">H318</f>
        <v>403.5</v>
      </c>
      <c r="I317" s="23">
        <f t="shared" si="166"/>
        <v>403.5</v>
      </c>
      <c r="J317" s="7"/>
    </row>
    <row r="318" spans="1:13" ht="37.5">
      <c r="A318" s="11" t="s">
        <v>425</v>
      </c>
      <c r="B318" s="63">
        <v>924</v>
      </c>
      <c r="C318" s="62" t="s">
        <v>56</v>
      </c>
      <c r="D318" s="62" t="s">
        <v>56</v>
      </c>
      <c r="E318" s="28" t="s">
        <v>423</v>
      </c>
      <c r="F318" s="28"/>
      <c r="G318" s="23">
        <f>G319+G320</f>
        <v>370.3</v>
      </c>
      <c r="H318" s="23">
        <f t="shared" ref="H318:I318" si="167">H319+H320</f>
        <v>403.5</v>
      </c>
      <c r="I318" s="23">
        <f t="shared" si="167"/>
        <v>403.5</v>
      </c>
      <c r="J318" s="7"/>
    </row>
    <row r="319" spans="1:13" ht="56.25">
      <c r="A319" s="60" t="s">
        <v>472</v>
      </c>
      <c r="B319" s="28">
        <v>924</v>
      </c>
      <c r="C319" s="27" t="s">
        <v>56</v>
      </c>
      <c r="D319" s="27" t="s">
        <v>56</v>
      </c>
      <c r="E319" s="28" t="s">
        <v>471</v>
      </c>
      <c r="F319" s="28">
        <v>200</v>
      </c>
      <c r="G319" s="23">
        <v>305.3</v>
      </c>
      <c r="H319" s="23">
        <v>338.5</v>
      </c>
      <c r="I319" s="23">
        <v>338.5</v>
      </c>
      <c r="J319" s="7"/>
    </row>
    <row r="320" spans="1:13" ht="56.25">
      <c r="A320" s="60" t="s">
        <v>474</v>
      </c>
      <c r="B320" s="28">
        <v>924</v>
      </c>
      <c r="C320" s="27" t="s">
        <v>56</v>
      </c>
      <c r="D320" s="27" t="s">
        <v>56</v>
      </c>
      <c r="E320" s="28" t="s">
        <v>473</v>
      </c>
      <c r="F320" s="28">
        <v>200</v>
      </c>
      <c r="G320" s="23">
        <v>65</v>
      </c>
      <c r="H320" s="23">
        <v>65</v>
      </c>
      <c r="I320" s="23">
        <v>65</v>
      </c>
      <c r="J320" s="7"/>
    </row>
    <row r="321" spans="1:10" ht="18.75">
      <c r="A321" s="11" t="s">
        <v>426</v>
      </c>
      <c r="B321" s="28">
        <v>924</v>
      </c>
      <c r="C321" s="27" t="s">
        <v>56</v>
      </c>
      <c r="D321" s="27" t="s">
        <v>56</v>
      </c>
      <c r="E321" s="28" t="s">
        <v>428</v>
      </c>
      <c r="F321" s="28"/>
      <c r="G321" s="23">
        <f>G322</f>
        <v>28</v>
      </c>
      <c r="H321" s="23">
        <f t="shared" ref="H321:I322" si="168">H322</f>
        <v>29.1</v>
      </c>
      <c r="I321" s="23">
        <f t="shared" si="168"/>
        <v>29.1</v>
      </c>
      <c r="J321" s="7"/>
    </row>
    <row r="322" spans="1:10" ht="37.5">
      <c r="A322" s="11" t="s">
        <v>427</v>
      </c>
      <c r="B322" s="28">
        <v>924</v>
      </c>
      <c r="C322" s="27" t="s">
        <v>56</v>
      </c>
      <c r="D322" s="27" t="s">
        <v>56</v>
      </c>
      <c r="E322" s="28" t="s">
        <v>429</v>
      </c>
      <c r="F322" s="28"/>
      <c r="G322" s="23">
        <f>G323</f>
        <v>28</v>
      </c>
      <c r="H322" s="23">
        <f t="shared" si="168"/>
        <v>29.1</v>
      </c>
      <c r="I322" s="23">
        <f t="shared" si="168"/>
        <v>29.1</v>
      </c>
      <c r="J322" s="7"/>
    </row>
    <row r="323" spans="1:10" ht="75">
      <c r="A323" s="60" t="s">
        <v>476</v>
      </c>
      <c r="B323" s="28">
        <v>924</v>
      </c>
      <c r="C323" s="27" t="s">
        <v>56</v>
      </c>
      <c r="D323" s="27" t="s">
        <v>56</v>
      </c>
      <c r="E323" s="28" t="s">
        <v>475</v>
      </c>
      <c r="F323" s="28">
        <v>200</v>
      </c>
      <c r="G323" s="23">
        <v>28</v>
      </c>
      <c r="H323" s="23">
        <v>29.1</v>
      </c>
      <c r="I323" s="23">
        <v>29.1</v>
      </c>
      <c r="J323" s="7"/>
    </row>
    <row r="324" spans="1:10" ht="56.25">
      <c r="A324" s="60" t="s">
        <v>504</v>
      </c>
      <c r="B324" s="28">
        <v>924</v>
      </c>
      <c r="C324" s="27" t="s">
        <v>56</v>
      </c>
      <c r="D324" s="27" t="s">
        <v>56</v>
      </c>
      <c r="E324" s="28" t="s">
        <v>498</v>
      </c>
      <c r="F324" s="28"/>
      <c r="G324" s="23">
        <f>G325</f>
        <v>229.5</v>
      </c>
      <c r="H324" s="23">
        <f t="shared" ref="H324:I324" si="169">H325</f>
        <v>240</v>
      </c>
      <c r="I324" s="23">
        <f t="shared" si="169"/>
        <v>250.5</v>
      </c>
      <c r="J324" s="7"/>
    </row>
    <row r="325" spans="1:10" ht="56.25">
      <c r="A325" s="11" t="s">
        <v>505</v>
      </c>
      <c r="B325" s="28">
        <v>924</v>
      </c>
      <c r="C325" s="27" t="s">
        <v>56</v>
      </c>
      <c r="D325" s="27" t="s">
        <v>56</v>
      </c>
      <c r="E325" s="28" t="s">
        <v>499</v>
      </c>
      <c r="F325" s="28"/>
      <c r="G325" s="23">
        <f>G326+G328+G330</f>
        <v>229.5</v>
      </c>
      <c r="H325" s="23">
        <f t="shared" ref="H325:I325" si="170">H326+H328+H330</f>
        <v>240</v>
      </c>
      <c r="I325" s="23">
        <f t="shared" si="170"/>
        <v>250.5</v>
      </c>
      <c r="J325" s="7"/>
    </row>
    <row r="326" spans="1:10" ht="56.25">
      <c r="A326" s="11" t="s">
        <v>514</v>
      </c>
      <c r="B326" s="28">
        <v>924</v>
      </c>
      <c r="C326" s="27" t="s">
        <v>56</v>
      </c>
      <c r="D326" s="27" t="s">
        <v>56</v>
      </c>
      <c r="E326" s="28" t="s">
        <v>500</v>
      </c>
      <c r="F326" s="28"/>
      <c r="G326" s="23">
        <f>G327</f>
        <v>195</v>
      </c>
      <c r="H326" s="23">
        <f t="shared" ref="H326:I326" si="171">H327</f>
        <v>200</v>
      </c>
      <c r="I326" s="23">
        <f t="shared" si="171"/>
        <v>205</v>
      </c>
      <c r="J326" s="7"/>
    </row>
    <row r="327" spans="1:10" ht="187.5">
      <c r="A327" s="60" t="s">
        <v>513</v>
      </c>
      <c r="B327" s="28">
        <v>924</v>
      </c>
      <c r="C327" s="27" t="s">
        <v>56</v>
      </c>
      <c r="D327" s="27" t="s">
        <v>56</v>
      </c>
      <c r="E327" s="28" t="s">
        <v>503</v>
      </c>
      <c r="F327" s="28">
        <v>100</v>
      </c>
      <c r="G327" s="23">
        <v>195</v>
      </c>
      <c r="H327" s="23">
        <v>200</v>
      </c>
      <c r="I327" s="23">
        <v>205</v>
      </c>
      <c r="J327" s="7"/>
    </row>
    <row r="328" spans="1:10" ht="37.5">
      <c r="A328" s="11" t="s">
        <v>512</v>
      </c>
      <c r="B328" s="28">
        <v>924</v>
      </c>
      <c r="C328" s="27" t="s">
        <v>56</v>
      </c>
      <c r="D328" s="27" t="s">
        <v>56</v>
      </c>
      <c r="E328" s="28" t="s">
        <v>501</v>
      </c>
      <c r="F328" s="28"/>
      <c r="G328" s="23">
        <f>G329</f>
        <v>4.5</v>
      </c>
      <c r="H328" s="23">
        <f t="shared" ref="H328:I328" si="172">H329</f>
        <v>5</v>
      </c>
      <c r="I328" s="23">
        <f t="shared" si="172"/>
        <v>5.5</v>
      </c>
      <c r="J328" s="7"/>
    </row>
    <row r="329" spans="1:10" ht="75">
      <c r="A329" s="60" t="s">
        <v>507</v>
      </c>
      <c r="B329" s="28">
        <v>924</v>
      </c>
      <c r="C329" s="27" t="s">
        <v>56</v>
      </c>
      <c r="D329" s="27" t="s">
        <v>56</v>
      </c>
      <c r="E329" s="28" t="s">
        <v>506</v>
      </c>
      <c r="F329" s="28">
        <v>200</v>
      </c>
      <c r="G329" s="23">
        <v>4.5</v>
      </c>
      <c r="H329" s="23">
        <v>5</v>
      </c>
      <c r="I329" s="23">
        <v>5.5</v>
      </c>
      <c r="J329" s="7"/>
    </row>
    <row r="330" spans="1:10" ht="37.5">
      <c r="A330" s="11" t="s">
        <v>548</v>
      </c>
      <c r="B330" s="28">
        <v>924</v>
      </c>
      <c r="C330" s="27" t="s">
        <v>56</v>
      </c>
      <c r="D330" s="27" t="s">
        <v>56</v>
      </c>
      <c r="E330" s="28" t="s">
        <v>502</v>
      </c>
      <c r="F330" s="28"/>
      <c r="G330" s="23">
        <f>G331</f>
        <v>30</v>
      </c>
      <c r="H330" s="23">
        <f t="shared" ref="H330:I330" si="173">H331</f>
        <v>35</v>
      </c>
      <c r="I330" s="23">
        <f t="shared" si="173"/>
        <v>40</v>
      </c>
      <c r="J330" s="7"/>
    </row>
    <row r="331" spans="1:10" ht="75">
      <c r="A331" s="60" t="s">
        <v>509</v>
      </c>
      <c r="B331" s="28">
        <v>924</v>
      </c>
      <c r="C331" s="27" t="s">
        <v>56</v>
      </c>
      <c r="D331" s="27" t="s">
        <v>56</v>
      </c>
      <c r="E331" s="28" t="s">
        <v>508</v>
      </c>
      <c r="F331" s="28">
        <v>200</v>
      </c>
      <c r="G331" s="23">
        <v>30</v>
      </c>
      <c r="H331" s="23">
        <v>35</v>
      </c>
      <c r="I331" s="23">
        <v>40</v>
      </c>
      <c r="J331" s="7"/>
    </row>
    <row r="332" spans="1:10" ht="18.75">
      <c r="A332" s="60" t="s">
        <v>477</v>
      </c>
      <c r="B332" s="28">
        <v>924</v>
      </c>
      <c r="C332" s="27" t="s">
        <v>56</v>
      </c>
      <c r="D332" s="27" t="s">
        <v>157</v>
      </c>
      <c r="E332" s="28"/>
      <c r="F332" s="28"/>
      <c r="G332" s="23">
        <f>G333</f>
        <v>11348.099999999999</v>
      </c>
      <c r="H332" s="23">
        <f t="shared" ref="H332:I338" si="174">H333</f>
        <v>11210.1</v>
      </c>
      <c r="I332" s="23">
        <f t="shared" si="174"/>
        <v>11246.7</v>
      </c>
      <c r="J332" s="7"/>
    </row>
    <row r="333" spans="1:10" ht="37.5">
      <c r="A333" s="11" t="s">
        <v>332</v>
      </c>
      <c r="B333" s="28">
        <v>924</v>
      </c>
      <c r="C333" s="27" t="s">
        <v>56</v>
      </c>
      <c r="D333" s="27" t="s">
        <v>157</v>
      </c>
      <c r="E333" s="28" t="s">
        <v>333</v>
      </c>
      <c r="F333" s="28"/>
      <c r="G333" s="23">
        <f>G338+G334</f>
        <v>11348.099999999999</v>
      </c>
      <c r="H333" s="23">
        <f t="shared" ref="H333:I333" si="175">H338+H334</f>
        <v>11210.1</v>
      </c>
      <c r="I333" s="23">
        <f t="shared" si="175"/>
        <v>11246.7</v>
      </c>
      <c r="J333" s="7"/>
    </row>
    <row r="334" spans="1:10" ht="37.5">
      <c r="A334" s="11" t="s">
        <v>431</v>
      </c>
      <c r="B334" s="28">
        <v>924</v>
      </c>
      <c r="C334" s="27" t="s">
        <v>56</v>
      </c>
      <c r="D334" s="27" t="s">
        <v>157</v>
      </c>
      <c r="E334" s="28" t="s">
        <v>430</v>
      </c>
      <c r="F334" s="28"/>
      <c r="G334" s="23">
        <f>G335</f>
        <v>7645.4</v>
      </c>
      <c r="H334" s="23">
        <f t="shared" ref="H334:I334" si="176">H335</f>
        <v>7460.7</v>
      </c>
      <c r="I334" s="23">
        <f t="shared" si="176"/>
        <v>7497.3</v>
      </c>
      <c r="J334" s="7"/>
    </row>
    <row r="335" spans="1:10" ht="56.25">
      <c r="A335" s="11" t="s">
        <v>586</v>
      </c>
      <c r="B335" s="28">
        <v>924</v>
      </c>
      <c r="C335" s="27" t="s">
        <v>56</v>
      </c>
      <c r="D335" s="27" t="s">
        <v>157</v>
      </c>
      <c r="E335" s="28" t="s">
        <v>432</v>
      </c>
      <c r="F335" s="28"/>
      <c r="G335" s="23">
        <f>G336+G337</f>
        <v>7645.4</v>
      </c>
      <c r="H335" s="23">
        <f t="shared" ref="H335:I335" si="177">H336+H337</f>
        <v>7460.7</v>
      </c>
      <c r="I335" s="23">
        <f t="shared" si="177"/>
        <v>7497.3</v>
      </c>
      <c r="J335" s="7"/>
    </row>
    <row r="336" spans="1:10" ht="112.5">
      <c r="A336" s="60" t="s">
        <v>67</v>
      </c>
      <c r="B336" s="28">
        <v>924</v>
      </c>
      <c r="C336" s="27" t="s">
        <v>56</v>
      </c>
      <c r="D336" s="27" t="s">
        <v>157</v>
      </c>
      <c r="E336" s="28" t="s">
        <v>482</v>
      </c>
      <c r="F336" s="28">
        <v>100</v>
      </c>
      <c r="G336" s="23">
        <v>7075.5</v>
      </c>
      <c r="H336" s="23">
        <v>6844.3</v>
      </c>
      <c r="I336" s="23">
        <v>6844.3</v>
      </c>
      <c r="J336" s="7"/>
    </row>
    <row r="337" spans="1:12" ht="75">
      <c r="A337" s="60" t="s">
        <v>483</v>
      </c>
      <c r="B337" s="28">
        <v>924</v>
      </c>
      <c r="C337" s="27" t="s">
        <v>56</v>
      </c>
      <c r="D337" s="27" t="s">
        <v>157</v>
      </c>
      <c r="E337" s="28" t="s">
        <v>482</v>
      </c>
      <c r="F337" s="28">
        <v>200</v>
      </c>
      <c r="G337" s="23">
        <v>569.9</v>
      </c>
      <c r="H337" s="23">
        <v>616.4</v>
      </c>
      <c r="I337" s="23">
        <v>653</v>
      </c>
      <c r="J337" s="7"/>
    </row>
    <row r="338" spans="1:12" ht="37.5">
      <c r="A338" s="11" t="s">
        <v>434</v>
      </c>
      <c r="B338" s="28">
        <v>924</v>
      </c>
      <c r="C338" s="27" t="s">
        <v>56</v>
      </c>
      <c r="D338" s="27" t="s">
        <v>157</v>
      </c>
      <c r="E338" s="28" t="s">
        <v>433</v>
      </c>
      <c r="F338" s="28"/>
      <c r="G338" s="23">
        <f>G339</f>
        <v>3702.7</v>
      </c>
      <c r="H338" s="23">
        <f t="shared" si="174"/>
        <v>3749.4</v>
      </c>
      <c r="I338" s="23">
        <f t="shared" si="174"/>
        <v>3749.4000000000005</v>
      </c>
      <c r="J338" s="7"/>
    </row>
    <row r="339" spans="1:12" ht="37.5">
      <c r="A339" s="11" t="s">
        <v>435</v>
      </c>
      <c r="B339" s="28">
        <v>924</v>
      </c>
      <c r="C339" s="27" t="s">
        <v>56</v>
      </c>
      <c r="D339" s="27" t="s">
        <v>157</v>
      </c>
      <c r="E339" s="28" t="s">
        <v>436</v>
      </c>
      <c r="F339" s="28"/>
      <c r="G339" s="23">
        <f>G340+G341+G342</f>
        <v>3702.7</v>
      </c>
      <c r="H339" s="23">
        <f t="shared" ref="H339:I339" si="178">H340+H341+H342</f>
        <v>3749.4</v>
      </c>
      <c r="I339" s="23">
        <f t="shared" si="178"/>
        <v>3749.4000000000005</v>
      </c>
      <c r="J339" s="7"/>
    </row>
    <row r="340" spans="1:12" ht="93.75">
      <c r="A340" s="60" t="s">
        <v>479</v>
      </c>
      <c r="B340" s="28">
        <v>924</v>
      </c>
      <c r="C340" s="27" t="s">
        <v>56</v>
      </c>
      <c r="D340" s="27" t="s">
        <v>157</v>
      </c>
      <c r="E340" s="28" t="s">
        <v>478</v>
      </c>
      <c r="F340" s="28">
        <v>100</v>
      </c>
      <c r="G340" s="23">
        <v>1790.3</v>
      </c>
      <c r="H340" s="23">
        <v>1808.1</v>
      </c>
      <c r="I340" s="23">
        <v>1826.2</v>
      </c>
      <c r="J340" s="7">
        <f>SUM(G340+G341+G342+G336+G337)</f>
        <v>11348.1</v>
      </c>
      <c r="K340" s="7">
        <f t="shared" ref="K340:L340" si="179">SUM(H340+H341+H342+H336+H337)</f>
        <v>11210.1</v>
      </c>
      <c r="L340" s="7">
        <f t="shared" si="179"/>
        <v>11246.7</v>
      </c>
    </row>
    <row r="341" spans="1:12" ht="75">
      <c r="A341" s="60" t="s">
        <v>480</v>
      </c>
      <c r="B341" s="28">
        <v>924</v>
      </c>
      <c r="C341" s="27" t="s">
        <v>56</v>
      </c>
      <c r="D341" s="27" t="s">
        <v>157</v>
      </c>
      <c r="E341" s="28" t="s">
        <v>478</v>
      </c>
      <c r="F341" s="28">
        <v>200</v>
      </c>
      <c r="G341" s="23">
        <v>1909.1</v>
      </c>
      <c r="H341" s="23">
        <v>1938</v>
      </c>
      <c r="I341" s="23">
        <v>1919.9</v>
      </c>
      <c r="J341" s="7"/>
    </row>
    <row r="342" spans="1:12" ht="37.5">
      <c r="A342" s="60" t="s">
        <v>481</v>
      </c>
      <c r="B342" s="28">
        <v>924</v>
      </c>
      <c r="C342" s="27" t="s">
        <v>56</v>
      </c>
      <c r="D342" s="27" t="s">
        <v>157</v>
      </c>
      <c r="E342" s="28" t="s">
        <v>478</v>
      </c>
      <c r="F342" s="28">
        <v>800</v>
      </c>
      <c r="G342" s="23">
        <v>3.3</v>
      </c>
      <c r="H342" s="23">
        <v>3.3</v>
      </c>
      <c r="I342" s="23">
        <v>3.3</v>
      </c>
      <c r="J342" s="7"/>
    </row>
    <row r="343" spans="1:12" ht="18.75">
      <c r="A343" s="11" t="s">
        <v>221</v>
      </c>
      <c r="B343" s="28">
        <v>924</v>
      </c>
      <c r="C343" s="27" t="s">
        <v>222</v>
      </c>
      <c r="D343" s="27"/>
      <c r="E343" s="28"/>
      <c r="F343" s="28"/>
      <c r="G343" s="23">
        <f>G344</f>
        <v>7239</v>
      </c>
      <c r="H343" s="23">
        <f t="shared" ref="H343:I343" si="180">H344</f>
        <v>7088.2</v>
      </c>
      <c r="I343" s="23">
        <f t="shared" si="180"/>
        <v>7386.2</v>
      </c>
      <c r="J343" s="7"/>
    </row>
    <row r="344" spans="1:12" ht="18.75">
      <c r="A344" s="11" t="s">
        <v>388</v>
      </c>
      <c r="B344" s="28">
        <v>924</v>
      </c>
      <c r="C344" s="27" t="s">
        <v>222</v>
      </c>
      <c r="D344" s="27" t="s">
        <v>129</v>
      </c>
      <c r="E344" s="28"/>
      <c r="F344" s="28"/>
      <c r="G344" s="23">
        <f>G345</f>
        <v>7239</v>
      </c>
      <c r="H344" s="23">
        <f t="shared" ref="H344:I344" si="181">H345</f>
        <v>7088.2</v>
      </c>
      <c r="I344" s="23">
        <f t="shared" si="181"/>
        <v>7386.2</v>
      </c>
      <c r="J344" s="7"/>
    </row>
    <row r="345" spans="1:12" ht="37.5">
      <c r="A345" s="11" t="s">
        <v>332</v>
      </c>
      <c r="B345" s="28">
        <v>924</v>
      </c>
      <c r="C345" s="27" t="s">
        <v>222</v>
      </c>
      <c r="D345" s="27" t="s">
        <v>129</v>
      </c>
      <c r="E345" s="28" t="s">
        <v>333</v>
      </c>
      <c r="F345" s="28"/>
      <c r="G345" s="23">
        <f>G346</f>
        <v>7239</v>
      </c>
      <c r="H345" s="23">
        <f t="shared" ref="H345:I345" si="182">H346</f>
        <v>7088.2</v>
      </c>
      <c r="I345" s="23">
        <f t="shared" si="182"/>
        <v>7386.2</v>
      </c>
      <c r="J345" s="7"/>
    </row>
    <row r="346" spans="1:12" ht="37.5">
      <c r="A346" s="11" t="s">
        <v>338</v>
      </c>
      <c r="B346" s="28">
        <v>924</v>
      </c>
      <c r="C346" s="27" t="s">
        <v>222</v>
      </c>
      <c r="D346" s="27" t="s">
        <v>129</v>
      </c>
      <c r="E346" s="28" t="s">
        <v>334</v>
      </c>
      <c r="F346" s="28"/>
      <c r="G346" s="23">
        <f>SUM(G347+G349+G351+G353+G355)</f>
        <v>7239</v>
      </c>
      <c r="H346" s="23">
        <f t="shared" ref="H346:I346" si="183">SUM(H347+H349+H351+H353+H355)</f>
        <v>7088.2</v>
      </c>
      <c r="I346" s="23">
        <f t="shared" si="183"/>
        <v>7386.2</v>
      </c>
      <c r="J346" s="7"/>
    </row>
    <row r="347" spans="1:12" ht="75">
      <c r="A347" s="11" t="s">
        <v>397</v>
      </c>
      <c r="B347" s="28">
        <v>924</v>
      </c>
      <c r="C347" s="27" t="s">
        <v>222</v>
      </c>
      <c r="D347" s="27" t="s">
        <v>129</v>
      </c>
      <c r="E347" s="28" t="s">
        <v>389</v>
      </c>
      <c r="F347" s="28"/>
      <c r="G347" s="23">
        <f>SUM(G348)</f>
        <v>162</v>
      </c>
      <c r="H347" s="23">
        <f t="shared" ref="H347:I347" si="184">SUM(H348)</f>
        <v>187.2</v>
      </c>
      <c r="I347" s="23">
        <f t="shared" si="184"/>
        <v>196.2</v>
      </c>
      <c r="J347" s="7"/>
    </row>
    <row r="348" spans="1:12" ht="56.25">
      <c r="A348" s="11" t="s">
        <v>406</v>
      </c>
      <c r="B348" s="28">
        <v>924</v>
      </c>
      <c r="C348" s="27" t="s">
        <v>222</v>
      </c>
      <c r="D348" s="27" t="s">
        <v>129</v>
      </c>
      <c r="E348" s="28" t="s">
        <v>393</v>
      </c>
      <c r="F348" s="28">
        <v>300</v>
      </c>
      <c r="G348" s="23">
        <v>162</v>
      </c>
      <c r="H348" s="23">
        <v>187.2</v>
      </c>
      <c r="I348" s="23">
        <v>196.2</v>
      </c>
      <c r="J348" s="7"/>
    </row>
    <row r="349" spans="1:12" ht="56.25">
      <c r="A349" s="15" t="s">
        <v>398</v>
      </c>
      <c r="B349" s="28">
        <v>924</v>
      </c>
      <c r="C349" s="27" t="s">
        <v>222</v>
      </c>
      <c r="D349" s="27" t="s">
        <v>129</v>
      </c>
      <c r="E349" s="28" t="s">
        <v>390</v>
      </c>
      <c r="F349" s="28"/>
      <c r="G349" s="23">
        <f>SUM(G350)</f>
        <v>414</v>
      </c>
      <c r="H349" s="23">
        <f t="shared" ref="H349:I349" si="185">SUM(H350)</f>
        <v>430</v>
      </c>
      <c r="I349" s="23">
        <f t="shared" si="185"/>
        <v>323</v>
      </c>
      <c r="J349" s="7"/>
    </row>
    <row r="350" spans="1:12" ht="37.5">
      <c r="A350" s="56" t="s">
        <v>405</v>
      </c>
      <c r="B350" s="28">
        <v>924</v>
      </c>
      <c r="C350" s="27" t="s">
        <v>222</v>
      </c>
      <c r="D350" s="27" t="s">
        <v>129</v>
      </c>
      <c r="E350" s="28" t="s">
        <v>394</v>
      </c>
      <c r="F350" s="28">
        <v>300</v>
      </c>
      <c r="G350" s="23">
        <v>414</v>
      </c>
      <c r="H350" s="23">
        <v>430</v>
      </c>
      <c r="I350" s="23">
        <v>323</v>
      </c>
      <c r="J350" s="7"/>
    </row>
    <row r="351" spans="1:12" ht="56.25">
      <c r="A351" s="15" t="s">
        <v>399</v>
      </c>
      <c r="B351" s="28">
        <v>924</v>
      </c>
      <c r="C351" s="27" t="s">
        <v>222</v>
      </c>
      <c r="D351" s="27" t="s">
        <v>129</v>
      </c>
      <c r="E351" s="28" t="s">
        <v>391</v>
      </c>
      <c r="F351" s="28"/>
      <c r="G351" s="23">
        <f>G352</f>
        <v>6121</v>
      </c>
      <c r="H351" s="23">
        <f t="shared" ref="H351:I351" si="186">H352</f>
        <v>5911</v>
      </c>
      <c r="I351" s="23">
        <f t="shared" si="186"/>
        <v>6422</v>
      </c>
      <c r="J351" s="7"/>
    </row>
    <row r="352" spans="1:12" ht="37.5">
      <c r="A352" s="56" t="s">
        <v>404</v>
      </c>
      <c r="B352" s="28">
        <v>924</v>
      </c>
      <c r="C352" s="27" t="s">
        <v>222</v>
      </c>
      <c r="D352" s="27" t="s">
        <v>129</v>
      </c>
      <c r="E352" s="28" t="s">
        <v>395</v>
      </c>
      <c r="F352" s="28">
        <v>300</v>
      </c>
      <c r="G352" s="23">
        <v>6121</v>
      </c>
      <c r="H352" s="23">
        <v>5911</v>
      </c>
      <c r="I352" s="23">
        <v>6422</v>
      </c>
      <c r="J352" s="7"/>
    </row>
    <row r="353" spans="1:10" ht="56.25">
      <c r="A353" s="15" t="s">
        <v>400</v>
      </c>
      <c r="B353" s="28">
        <v>924</v>
      </c>
      <c r="C353" s="27" t="s">
        <v>222</v>
      </c>
      <c r="D353" s="27" t="s">
        <v>129</v>
      </c>
      <c r="E353" s="28" t="s">
        <v>392</v>
      </c>
      <c r="F353" s="28"/>
      <c r="G353" s="23">
        <f>G354</f>
        <v>450</v>
      </c>
      <c r="H353" s="23">
        <f t="shared" ref="H353:I353" si="187">H354</f>
        <v>468</v>
      </c>
      <c r="I353" s="23">
        <f t="shared" si="187"/>
        <v>353</v>
      </c>
      <c r="J353" s="7"/>
    </row>
    <row r="354" spans="1:10" ht="93.75">
      <c r="A354" s="11" t="s">
        <v>403</v>
      </c>
      <c r="B354" s="28">
        <v>924</v>
      </c>
      <c r="C354" s="27" t="s">
        <v>222</v>
      </c>
      <c r="D354" s="27" t="s">
        <v>129</v>
      </c>
      <c r="E354" s="28" t="s">
        <v>396</v>
      </c>
      <c r="F354" s="28">
        <v>100</v>
      </c>
      <c r="G354" s="23">
        <v>450</v>
      </c>
      <c r="H354" s="23">
        <v>468</v>
      </c>
      <c r="I354" s="23">
        <v>353</v>
      </c>
      <c r="J354" s="7"/>
    </row>
    <row r="355" spans="1:10" ht="37.5">
      <c r="A355" s="15" t="s">
        <v>546</v>
      </c>
      <c r="B355" s="28">
        <v>924</v>
      </c>
      <c r="C355" s="27" t="s">
        <v>222</v>
      </c>
      <c r="D355" s="27" t="s">
        <v>129</v>
      </c>
      <c r="E355" s="28" t="s">
        <v>407</v>
      </c>
      <c r="F355" s="28"/>
      <c r="G355" s="23">
        <f>G356</f>
        <v>92</v>
      </c>
      <c r="H355" s="23">
        <f t="shared" ref="H355:I355" si="188">H356</f>
        <v>92</v>
      </c>
      <c r="I355" s="23">
        <f t="shared" si="188"/>
        <v>92</v>
      </c>
      <c r="J355" s="7"/>
    </row>
    <row r="356" spans="1:10" ht="75">
      <c r="A356" s="56" t="s">
        <v>401</v>
      </c>
      <c r="B356" s="28">
        <v>924</v>
      </c>
      <c r="C356" s="27" t="s">
        <v>222</v>
      </c>
      <c r="D356" s="27" t="s">
        <v>129</v>
      </c>
      <c r="E356" s="28" t="s">
        <v>402</v>
      </c>
      <c r="F356" s="28">
        <v>300</v>
      </c>
      <c r="G356" s="23">
        <v>92</v>
      </c>
      <c r="H356" s="23">
        <v>92</v>
      </c>
      <c r="I356" s="23">
        <v>92</v>
      </c>
      <c r="J356" s="7"/>
    </row>
    <row r="357" spans="1:10" ht="18.75">
      <c r="A357" s="56" t="s">
        <v>485</v>
      </c>
      <c r="B357" s="28">
        <v>924</v>
      </c>
      <c r="C357" s="27" t="s">
        <v>20</v>
      </c>
      <c r="D357" s="27"/>
      <c r="E357" s="28"/>
      <c r="F357" s="28"/>
      <c r="G357" s="23">
        <f>G358</f>
        <v>8195.7999999999993</v>
      </c>
      <c r="H357" s="23">
        <f t="shared" ref="H357:I357" si="189">H358</f>
        <v>8519.5</v>
      </c>
      <c r="I357" s="23">
        <f t="shared" si="189"/>
        <v>8520</v>
      </c>
      <c r="J357" s="7"/>
    </row>
    <row r="358" spans="1:10" ht="18.75">
      <c r="A358" s="56" t="s">
        <v>486</v>
      </c>
      <c r="B358" s="28">
        <v>924</v>
      </c>
      <c r="C358" s="27" t="s">
        <v>20</v>
      </c>
      <c r="D358" s="27" t="s">
        <v>186</v>
      </c>
      <c r="E358" s="28"/>
      <c r="F358" s="28"/>
      <c r="G358" s="23">
        <f>G359+G366</f>
        <v>8195.7999999999993</v>
      </c>
      <c r="H358" s="23">
        <f t="shared" ref="H358:I358" si="190">H359+H366</f>
        <v>8519.5</v>
      </c>
      <c r="I358" s="23">
        <f t="shared" si="190"/>
        <v>8520</v>
      </c>
      <c r="J358" s="7"/>
    </row>
    <row r="359" spans="1:10" ht="56.25">
      <c r="A359" s="11" t="s">
        <v>487</v>
      </c>
      <c r="B359" s="28">
        <v>924</v>
      </c>
      <c r="C359" s="27" t="s">
        <v>20</v>
      </c>
      <c r="D359" s="27" t="s">
        <v>186</v>
      </c>
      <c r="E359" s="28" t="s">
        <v>484</v>
      </c>
      <c r="F359" s="28"/>
      <c r="G359" s="23">
        <f>G360+G362+G364</f>
        <v>8165.5</v>
      </c>
      <c r="H359" s="23">
        <f t="shared" ref="H359:I359" si="191">H360+H362+H364</f>
        <v>8488.5</v>
      </c>
      <c r="I359" s="23">
        <f t="shared" si="191"/>
        <v>8488.5</v>
      </c>
      <c r="J359" s="7"/>
    </row>
    <row r="360" spans="1:10" ht="56.25">
      <c r="A360" s="92" t="s">
        <v>488</v>
      </c>
      <c r="B360" s="28">
        <v>924</v>
      </c>
      <c r="C360" s="27" t="s">
        <v>20</v>
      </c>
      <c r="D360" s="27" t="s">
        <v>186</v>
      </c>
      <c r="E360" s="28" t="s">
        <v>489</v>
      </c>
      <c r="F360" s="28"/>
      <c r="G360" s="23">
        <f>G361</f>
        <v>437.3</v>
      </c>
      <c r="H360" s="23">
        <f t="shared" ref="H360:I360" si="192">H361</f>
        <v>478.7</v>
      </c>
      <c r="I360" s="23">
        <f t="shared" si="192"/>
        <v>479.2</v>
      </c>
      <c r="J360" s="7"/>
    </row>
    <row r="361" spans="1:10" ht="56.25">
      <c r="A361" s="11" t="s">
        <v>496</v>
      </c>
      <c r="B361" s="28">
        <v>924</v>
      </c>
      <c r="C361" s="27" t="s">
        <v>20</v>
      </c>
      <c r="D361" s="27" t="s">
        <v>186</v>
      </c>
      <c r="E361" s="28" t="s">
        <v>495</v>
      </c>
      <c r="F361" s="28">
        <v>200</v>
      </c>
      <c r="G361" s="23">
        <v>437.3</v>
      </c>
      <c r="H361" s="23">
        <v>478.7</v>
      </c>
      <c r="I361" s="23">
        <v>479.2</v>
      </c>
      <c r="J361" s="7"/>
    </row>
    <row r="362" spans="1:10" ht="37.5">
      <c r="A362" s="92" t="s">
        <v>491</v>
      </c>
      <c r="B362" s="28">
        <v>924</v>
      </c>
      <c r="C362" s="27" t="s">
        <v>20</v>
      </c>
      <c r="D362" s="27" t="s">
        <v>186</v>
      </c>
      <c r="E362" s="28" t="s">
        <v>490</v>
      </c>
      <c r="F362" s="28"/>
      <c r="G362" s="23">
        <f>G363</f>
        <v>597.9</v>
      </c>
      <c r="H362" s="23">
        <f t="shared" ref="H362:I362" si="193">H363</f>
        <v>626.4</v>
      </c>
      <c r="I362" s="23">
        <f t="shared" si="193"/>
        <v>625.9</v>
      </c>
      <c r="J362" s="7"/>
    </row>
    <row r="363" spans="1:10" ht="56.25">
      <c r="A363" s="11" t="s">
        <v>496</v>
      </c>
      <c r="B363" s="28">
        <v>924</v>
      </c>
      <c r="C363" s="27" t="s">
        <v>20</v>
      </c>
      <c r="D363" s="27" t="s">
        <v>186</v>
      </c>
      <c r="E363" s="28" t="s">
        <v>497</v>
      </c>
      <c r="F363" s="28">
        <v>200</v>
      </c>
      <c r="G363" s="23">
        <v>597.9</v>
      </c>
      <c r="H363" s="23">
        <v>626.4</v>
      </c>
      <c r="I363" s="23">
        <v>625.9</v>
      </c>
      <c r="J363" s="7"/>
    </row>
    <row r="364" spans="1:10" ht="37.5">
      <c r="A364" s="56" t="s">
        <v>492</v>
      </c>
      <c r="B364" s="28">
        <v>924</v>
      </c>
      <c r="C364" s="27" t="s">
        <v>20</v>
      </c>
      <c r="D364" s="27" t="s">
        <v>186</v>
      </c>
      <c r="E364" s="28" t="s">
        <v>493</v>
      </c>
      <c r="F364" s="28"/>
      <c r="G364" s="23">
        <f>G365</f>
        <v>7130.3</v>
      </c>
      <c r="H364" s="23">
        <f t="shared" ref="H364:I364" si="194">H365</f>
        <v>7383.4</v>
      </c>
      <c r="I364" s="23">
        <f t="shared" si="194"/>
        <v>7383.4</v>
      </c>
      <c r="J364" s="7"/>
    </row>
    <row r="365" spans="1:10" ht="56.25">
      <c r="A365" s="56" t="s">
        <v>464</v>
      </c>
      <c r="B365" s="28">
        <v>924</v>
      </c>
      <c r="C365" s="27" t="s">
        <v>20</v>
      </c>
      <c r="D365" s="27" t="s">
        <v>186</v>
      </c>
      <c r="E365" s="28" t="s">
        <v>494</v>
      </c>
      <c r="F365" s="28">
        <v>600</v>
      </c>
      <c r="G365" s="23">
        <v>7130.3</v>
      </c>
      <c r="H365" s="23">
        <v>7383.4</v>
      </c>
      <c r="I365" s="23">
        <v>7383.4</v>
      </c>
      <c r="J365" s="7"/>
    </row>
    <row r="366" spans="1:10" ht="56.25">
      <c r="A366" s="60" t="s">
        <v>504</v>
      </c>
      <c r="B366" s="28">
        <v>924</v>
      </c>
      <c r="C366" s="27" t="s">
        <v>20</v>
      </c>
      <c r="D366" s="27" t="s">
        <v>186</v>
      </c>
      <c r="E366" s="28" t="s">
        <v>498</v>
      </c>
      <c r="F366" s="28"/>
      <c r="G366" s="23">
        <f>G367</f>
        <v>30.3</v>
      </c>
      <c r="H366" s="23">
        <f t="shared" ref="H366:I366" si="195">H367</f>
        <v>31</v>
      </c>
      <c r="I366" s="23">
        <f t="shared" si="195"/>
        <v>31.5</v>
      </c>
      <c r="J366" s="7"/>
    </row>
    <row r="367" spans="1:10" ht="56.25">
      <c r="A367" s="11" t="s">
        <v>505</v>
      </c>
      <c r="B367" s="28">
        <v>924</v>
      </c>
      <c r="C367" s="27" t="s">
        <v>20</v>
      </c>
      <c r="D367" s="27" t="s">
        <v>186</v>
      </c>
      <c r="E367" s="28" t="s">
        <v>499</v>
      </c>
      <c r="F367" s="28"/>
      <c r="G367" s="23">
        <f>G368</f>
        <v>30.3</v>
      </c>
      <c r="H367" s="23">
        <f t="shared" ref="H367:I368" si="196">H368</f>
        <v>31</v>
      </c>
      <c r="I367" s="23">
        <f t="shared" si="196"/>
        <v>31.5</v>
      </c>
      <c r="J367" s="7"/>
    </row>
    <row r="368" spans="1:10" ht="75">
      <c r="A368" s="92" t="s">
        <v>587</v>
      </c>
      <c r="B368" s="28">
        <v>924</v>
      </c>
      <c r="C368" s="27" t="s">
        <v>20</v>
      </c>
      <c r="D368" s="27" t="s">
        <v>186</v>
      </c>
      <c r="E368" s="28" t="s">
        <v>511</v>
      </c>
      <c r="F368" s="28"/>
      <c r="G368" s="23">
        <f>G369</f>
        <v>30.3</v>
      </c>
      <c r="H368" s="23">
        <f t="shared" si="196"/>
        <v>31</v>
      </c>
      <c r="I368" s="23">
        <f t="shared" si="196"/>
        <v>31.5</v>
      </c>
      <c r="J368" s="7"/>
    </row>
    <row r="369" spans="1:11" ht="56.25">
      <c r="A369" s="56" t="s">
        <v>496</v>
      </c>
      <c r="B369" s="28">
        <v>924</v>
      </c>
      <c r="C369" s="27" t="s">
        <v>20</v>
      </c>
      <c r="D369" s="27" t="s">
        <v>186</v>
      </c>
      <c r="E369" s="28" t="s">
        <v>510</v>
      </c>
      <c r="F369" s="28">
        <v>200</v>
      </c>
      <c r="G369" s="23">
        <v>30.3</v>
      </c>
      <c r="H369" s="23">
        <v>31</v>
      </c>
      <c r="I369" s="23">
        <v>31.5</v>
      </c>
      <c r="J369" s="7"/>
    </row>
    <row r="370" spans="1:11" ht="56.25">
      <c r="A370" s="13" t="s">
        <v>8</v>
      </c>
      <c r="B370" s="89">
        <v>927</v>
      </c>
      <c r="C370" s="90"/>
      <c r="D370" s="90"/>
      <c r="E370" s="89"/>
      <c r="F370" s="89"/>
      <c r="G370" s="22">
        <f>SUM(G371+G394+G388)</f>
        <v>27064.1</v>
      </c>
      <c r="H370" s="22">
        <f>SUM(H371+H394+H388)</f>
        <v>19987.8</v>
      </c>
      <c r="I370" s="22">
        <f>SUM(I371+I394+I388)</f>
        <v>20440.3</v>
      </c>
      <c r="K370" s="1"/>
    </row>
    <row r="371" spans="1:11" ht="18.75">
      <c r="A371" s="11" t="s">
        <v>9</v>
      </c>
      <c r="B371" s="28">
        <v>927</v>
      </c>
      <c r="C371" s="27" t="s">
        <v>10</v>
      </c>
      <c r="D371" s="27"/>
      <c r="E371" s="28"/>
      <c r="F371" s="28"/>
      <c r="G371" s="23">
        <f>SUM(G372+G378+G383)</f>
        <v>9909.1</v>
      </c>
      <c r="H371" s="23">
        <f>SUM(H372+H378)</f>
        <v>5707.8</v>
      </c>
      <c r="I371" s="23">
        <f>SUM(I372+I378)</f>
        <v>5705.3</v>
      </c>
    </row>
    <row r="372" spans="1:11" ht="56.25">
      <c r="A372" s="11" t="s">
        <v>11</v>
      </c>
      <c r="B372" s="28">
        <v>927</v>
      </c>
      <c r="C372" s="27" t="s">
        <v>10</v>
      </c>
      <c r="D372" s="27" t="s">
        <v>12</v>
      </c>
      <c r="E372" s="28"/>
      <c r="F372" s="28"/>
      <c r="G372" s="23">
        <f>SUM(G373)</f>
        <v>5729.1</v>
      </c>
      <c r="H372" s="23">
        <f t="shared" ref="H372:I372" si="197">SUM(H373)</f>
        <v>5407.8</v>
      </c>
      <c r="I372" s="23">
        <f t="shared" si="197"/>
        <v>5405.3</v>
      </c>
    </row>
    <row r="373" spans="1:11" ht="112.5">
      <c r="A373" s="11" t="s">
        <v>13</v>
      </c>
      <c r="B373" s="28">
        <v>927</v>
      </c>
      <c r="C373" s="27" t="s">
        <v>10</v>
      </c>
      <c r="D373" s="27" t="s">
        <v>12</v>
      </c>
      <c r="E373" s="28" t="s">
        <v>15</v>
      </c>
      <c r="F373" s="28"/>
      <c r="G373" s="23">
        <f>SUM(G374)</f>
        <v>5729.1</v>
      </c>
      <c r="H373" s="23">
        <f t="shared" ref="H373:I373" si="198">SUM(H374)</f>
        <v>5407.8</v>
      </c>
      <c r="I373" s="23">
        <f t="shared" si="198"/>
        <v>5405.3</v>
      </c>
    </row>
    <row r="374" spans="1:11" ht="37.5">
      <c r="A374" s="11" t="s">
        <v>42</v>
      </c>
      <c r="B374" s="28">
        <v>927</v>
      </c>
      <c r="C374" s="27" t="s">
        <v>10</v>
      </c>
      <c r="D374" s="27" t="s">
        <v>12</v>
      </c>
      <c r="E374" s="52" t="s">
        <v>14</v>
      </c>
      <c r="F374" s="28"/>
      <c r="G374" s="23">
        <f>SUM(G375)</f>
        <v>5729.1</v>
      </c>
      <c r="H374" s="23">
        <f t="shared" ref="H374:I374" si="199">SUM(H375)</f>
        <v>5407.8</v>
      </c>
      <c r="I374" s="23">
        <f t="shared" si="199"/>
        <v>5405.3</v>
      </c>
    </row>
    <row r="375" spans="1:11" ht="75">
      <c r="A375" s="11" t="s">
        <v>43</v>
      </c>
      <c r="B375" s="28">
        <v>927</v>
      </c>
      <c r="C375" s="27" t="s">
        <v>10</v>
      </c>
      <c r="D375" s="27" t="s">
        <v>12</v>
      </c>
      <c r="E375" s="52" t="s">
        <v>44</v>
      </c>
      <c r="F375" s="28"/>
      <c r="G375" s="23">
        <f>SUM(G376:G377)</f>
        <v>5729.1</v>
      </c>
      <c r="H375" s="23">
        <f>SUM(H376:H377)</f>
        <v>5407.8</v>
      </c>
      <c r="I375" s="23">
        <f>SUM(I376:I377)</f>
        <v>5405.3</v>
      </c>
    </row>
    <row r="376" spans="1:11" ht="93.75">
      <c r="A376" s="11" t="s">
        <v>46</v>
      </c>
      <c r="B376" s="28">
        <v>927</v>
      </c>
      <c r="C376" s="27" t="s">
        <v>10</v>
      </c>
      <c r="D376" s="27" t="s">
        <v>12</v>
      </c>
      <c r="E376" s="52" t="s">
        <v>45</v>
      </c>
      <c r="F376" s="28">
        <v>100</v>
      </c>
      <c r="G376" s="23">
        <v>4549.1000000000004</v>
      </c>
      <c r="H376" s="23">
        <v>4277.8</v>
      </c>
      <c r="I376" s="23">
        <v>4275.3</v>
      </c>
      <c r="J376" s="12">
        <f>H376-I376</f>
        <v>2.5</v>
      </c>
    </row>
    <row r="377" spans="1:11" ht="56.25">
      <c r="A377" s="11" t="s">
        <v>47</v>
      </c>
      <c r="B377" s="28">
        <v>927</v>
      </c>
      <c r="C377" s="27" t="s">
        <v>10</v>
      </c>
      <c r="D377" s="27" t="s">
        <v>12</v>
      </c>
      <c r="E377" s="52" t="s">
        <v>45</v>
      </c>
      <c r="F377" s="28">
        <v>200</v>
      </c>
      <c r="G377" s="23">
        <v>1180</v>
      </c>
      <c r="H377" s="23">
        <v>1130</v>
      </c>
      <c r="I377" s="23">
        <v>1130</v>
      </c>
    </row>
    <row r="378" spans="1:11" ht="18.75">
      <c r="A378" s="11" t="s">
        <v>21</v>
      </c>
      <c r="B378" s="28">
        <v>927</v>
      </c>
      <c r="C378" s="27" t="s">
        <v>10</v>
      </c>
      <c r="D378" s="27" t="s">
        <v>20</v>
      </c>
      <c r="E378" s="52"/>
      <c r="F378" s="28"/>
      <c r="G378" s="23">
        <f>SUM(G379)</f>
        <v>300</v>
      </c>
      <c r="H378" s="23">
        <f t="shared" ref="H378:I379" si="200">SUM(H379)</f>
        <v>300</v>
      </c>
      <c r="I378" s="23">
        <f t="shared" si="200"/>
        <v>300</v>
      </c>
    </row>
    <row r="379" spans="1:11" ht="112.5">
      <c r="A379" s="11" t="s">
        <v>13</v>
      </c>
      <c r="B379" s="28">
        <v>927</v>
      </c>
      <c r="C379" s="27" t="s">
        <v>10</v>
      </c>
      <c r="D379" s="27" t="s">
        <v>20</v>
      </c>
      <c r="E379" s="28" t="s">
        <v>15</v>
      </c>
      <c r="F379" s="28"/>
      <c r="G379" s="23">
        <f>SUM(G380)</f>
        <v>300</v>
      </c>
      <c r="H379" s="23">
        <f t="shared" si="200"/>
        <v>300</v>
      </c>
      <c r="I379" s="23">
        <f t="shared" si="200"/>
        <v>300</v>
      </c>
    </row>
    <row r="380" spans="1:11" ht="18.75">
      <c r="A380" s="11" t="s">
        <v>17</v>
      </c>
      <c r="B380" s="28">
        <v>927</v>
      </c>
      <c r="C380" s="27" t="s">
        <v>10</v>
      </c>
      <c r="D380" s="27" t="s">
        <v>20</v>
      </c>
      <c r="E380" s="52" t="s">
        <v>16</v>
      </c>
      <c r="F380" s="28"/>
      <c r="G380" s="23">
        <f>SUM(G381)</f>
        <v>300</v>
      </c>
      <c r="H380" s="23">
        <f t="shared" ref="H380:I381" si="201">SUM(H381)</f>
        <v>300</v>
      </c>
      <c r="I380" s="23">
        <f t="shared" si="201"/>
        <v>300</v>
      </c>
    </row>
    <row r="381" spans="1:11" ht="75">
      <c r="A381" s="11" t="s">
        <v>18</v>
      </c>
      <c r="B381" s="28">
        <v>927</v>
      </c>
      <c r="C381" s="27" t="s">
        <v>10</v>
      </c>
      <c r="D381" s="27" t="s">
        <v>20</v>
      </c>
      <c r="E381" s="52" t="s">
        <v>19</v>
      </c>
      <c r="F381" s="28"/>
      <c r="G381" s="23">
        <f>SUM(G382)</f>
        <v>300</v>
      </c>
      <c r="H381" s="23">
        <f t="shared" si="201"/>
        <v>300</v>
      </c>
      <c r="I381" s="23">
        <f t="shared" si="201"/>
        <v>300</v>
      </c>
    </row>
    <row r="382" spans="1:11" ht="56.25">
      <c r="A382" s="11" t="s">
        <v>588</v>
      </c>
      <c r="B382" s="28">
        <v>927</v>
      </c>
      <c r="C382" s="27" t="s">
        <v>10</v>
      </c>
      <c r="D382" s="27" t="s">
        <v>20</v>
      </c>
      <c r="E382" s="52" t="s">
        <v>22</v>
      </c>
      <c r="F382" s="28">
        <v>800</v>
      </c>
      <c r="G382" s="23">
        <v>300</v>
      </c>
      <c r="H382" s="23">
        <v>300</v>
      </c>
      <c r="I382" s="23">
        <v>300</v>
      </c>
    </row>
    <row r="383" spans="1:11" ht="18.75">
      <c r="A383" s="60" t="s">
        <v>149</v>
      </c>
      <c r="B383" s="28">
        <v>927</v>
      </c>
      <c r="C383" s="27" t="s">
        <v>10</v>
      </c>
      <c r="D383" s="27" t="s">
        <v>148</v>
      </c>
      <c r="E383" s="52"/>
      <c r="F383" s="28"/>
      <c r="G383" s="23">
        <f>G384</f>
        <v>3880</v>
      </c>
      <c r="H383" s="23">
        <f t="shared" ref="H383:I385" si="202">H384</f>
        <v>0</v>
      </c>
      <c r="I383" s="23">
        <f t="shared" si="202"/>
        <v>0</v>
      </c>
    </row>
    <row r="384" spans="1:11" ht="112.5">
      <c r="A384" s="11" t="s">
        <v>13</v>
      </c>
      <c r="B384" s="28">
        <v>927</v>
      </c>
      <c r="C384" s="27" t="s">
        <v>10</v>
      </c>
      <c r="D384" s="27" t="s">
        <v>148</v>
      </c>
      <c r="E384" s="28" t="s">
        <v>15</v>
      </c>
      <c r="F384" s="28"/>
      <c r="G384" s="23">
        <f>G385</f>
        <v>3880</v>
      </c>
      <c r="H384" s="23">
        <f t="shared" si="202"/>
        <v>0</v>
      </c>
      <c r="I384" s="23">
        <f t="shared" si="202"/>
        <v>0</v>
      </c>
    </row>
    <row r="385" spans="1:9" ht="18.75">
      <c r="A385" s="11" t="s">
        <v>17</v>
      </c>
      <c r="B385" s="28">
        <v>927</v>
      </c>
      <c r="C385" s="27" t="s">
        <v>10</v>
      </c>
      <c r="D385" s="27" t="s">
        <v>148</v>
      </c>
      <c r="E385" s="52" t="s">
        <v>16</v>
      </c>
      <c r="F385" s="28"/>
      <c r="G385" s="23">
        <f>G386</f>
        <v>3880</v>
      </c>
      <c r="H385" s="23">
        <f t="shared" si="202"/>
        <v>0</v>
      </c>
      <c r="I385" s="23">
        <f t="shared" si="202"/>
        <v>0</v>
      </c>
    </row>
    <row r="386" spans="1:9" ht="75">
      <c r="A386" s="11" t="s">
        <v>18</v>
      </c>
      <c r="B386" s="28">
        <v>927</v>
      </c>
      <c r="C386" s="27" t="s">
        <v>10</v>
      </c>
      <c r="D386" s="27" t="s">
        <v>148</v>
      </c>
      <c r="E386" s="52" t="s">
        <v>19</v>
      </c>
      <c r="F386" s="28"/>
      <c r="G386" s="23">
        <f>G387</f>
        <v>3880</v>
      </c>
      <c r="H386" s="23">
        <f t="shared" ref="H386:I386" si="203">H387</f>
        <v>0</v>
      </c>
      <c r="I386" s="23">
        <f t="shared" si="203"/>
        <v>0</v>
      </c>
    </row>
    <row r="387" spans="1:9" ht="56.25">
      <c r="A387" s="11" t="s">
        <v>33</v>
      </c>
      <c r="B387" s="28">
        <v>927</v>
      </c>
      <c r="C387" s="27" t="s">
        <v>10</v>
      </c>
      <c r="D387" s="27" t="s">
        <v>148</v>
      </c>
      <c r="E387" s="52" t="s">
        <v>24</v>
      </c>
      <c r="F387" s="28">
        <v>800</v>
      </c>
      <c r="G387" s="23">
        <v>3880</v>
      </c>
      <c r="H387" s="23"/>
      <c r="I387" s="23"/>
    </row>
    <row r="388" spans="1:9" ht="18.75">
      <c r="A388" s="60" t="s">
        <v>163</v>
      </c>
      <c r="B388" s="28">
        <v>927</v>
      </c>
      <c r="C388" s="27" t="s">
        <v>129</v>
      </c>
      <c r="D388" s="27"/>
      <c r="E388" s="52"/>
      <c r="F388" s="28"/>
      <c r="G388" s="23">
        <f>G389</f>
        <v>288</v>
      </c>
      <c r="H388" s="23">
        <f t="shared" ref="H388:I388" si="204">H389</f>
        <v>0</v>
      </c>
      <c r="I388" s="23">
        <f t="shared" si="204"/>
        <v>0</v>
      </c>
    </row>
    <row r="389" spans="1:9" ht="18.75">
      <c r="A389" s="60" t="s">
        <v>196</v>
      </c>
      <c r="B389" s="28">
        <v>927</v>
      </c>
      <c r="C389" s="27" t="s">
        <v>129</v>
      </c>
      <c r="D389" s="27" t="s">
        <v>195</v>
      </c>
      <c r="E389" s="52"/>
      <c r="F389" s="28"/>
      <c r="G389" s="23">
        <f>G390</f>
        <v>288</v>
      </c>
      <c r="H389" s="23">
        <f t="shared" ref="H389:I389" si="205">H391</f>
        <v>0</v>
      </c>
      <c r="I389" s="23">
        <f t="shared" si="205"/>
        <v>0</v>
      </c>
    </row>
    <row r="390" spans="1:9" ht="56.25">
      <c r="A390" s="11" t="s">
        <v>160</v>
      </c>
      <c r="B390" s="28">
        <v>927</v>
      </c>
      <c r="C390" s="27" t="s">
        <v>129</v>
      </c>
      <c r="D390" s="27" t="s">
        <v>195</v>
      </c>
      <c r="E390" s="28" t="s">
        <v>139</v>
      </c>
      <c r="F390" s="28"/>
      <c r="G390" s="23">
        <f>G391</f>
        <v>288</v>
      </c>
      <c r="H390" s="23"/>
      <c r="I390" s="23"/>
    </row>
    <row r="391" spans="1:9" ht="37.5">
      <c r="A391" s="14" t="s">
        <v>589</v>
      </c>
      <c r="B391" s="28">
        <v>927</v>
      </c>
      <c r="C391" s="27" t="s">
        <v>129</v>
      </c>
      <c r="D391" s="27" t="s">
        <v>195</v>
      </c>
      <c r="E391" s="42" t="s">
        <v>153</v>
      </c>
      <c r="F391" s="28"/>
      <c r="G391" s="23">
        <f>G392</f>
        <v>288</v>
      </c>
      <c r="H391" s="23">
        <f t="shared" ref="H391:I391" si="206">H392</f>
        <v>0</v>
      </c>
      <c r="I391" s="23">
        <f t="shared" si="206"/>
        <v>0</v>
      </c>
    </row>
    <row r="392" spans="1:9" ht="56.25">
      <c r="A392" s="11" t="s">
        <v>577</v>
      </c>
      <c r="B392" s="28">
        <v>927</v>
      </c>
      <c r="C392" s="27" t="s">
        <v>129</v>
      </c>
      <c r="D392" s="27" t="s">
        <v>195</v>
      </c>
      <c r="E392" s="28" t="s">
        <v>155</v>
      </c>
      <c r="F392" s="28"/>
      <c r="G392" s="23">
        <f>G393</f>
        <v>288</v>
      </c>
      <c r="H392" s="23">
        <f t="shared" ref="H392:I392" si="207">H393</f>
        <v>0</v>
      </c>
      <c r="I392" s="23">
        <f t="shared" si="207"/>
        <v>0</v>
      </c>
    </row>
    <row r="393" spans="1:9" ht="112.5">
      <c r="A393" s="60" t="s">
        <v>520</v>
      </c>
      <c r="B393" s="28">
        <v>927</v>
      </c>
      <c r="C393" s="27" t="s">
        <v>129</v>
      </c>
      <c r="D393" s="27" t="s">
        <v>195</v>
      </c>
      <c r="E393" s="28" t="s">
        <v>156</v>
      </c>
      <c r="F393" s="28">
        <v>200</v>
      </c>
      <c r="G393" s="23">
        <v>288</v>
      </c>
      <c r="H393" s="23"/>
      <c r="I393" s="23"/>
    </row>
    <row r="394" spans="1:9" ht="56.25">
      <c r="A394" s="11" t="s">
        <v>26</v>
      </c>
      <c r="B394" s="28">
        <v>927</v>
      </c>
      <c r="C394" s="27" t="s">
        <v>25</v>
      </c>
      <c r="D394" s="27"/>
      <c r="E394" s="52"/>
      <c r="F394" s="28"/>
      <c r="G394" s="23">
        <f>SUM(G395+G400)</f>
        <v>16867</v>
      </c>
      <c r="H394" s="23">
        <f t="shared" ref="H394:I394" si="208">SUM(H395+H400)</f>
        <v>14280</v>
      </c>
      <c r="I394" s="23">
        <f t="shared" si="208"/>
        <v>14735</v>
      </c>
    </row>
    <row r="395" spans="1:9" ht="56.25">
      <c r="A395" s="11" t="s">
        <v>27</v>
      </c>
      <c r="B395" s="28">
        <v>927</v>
      </c>
      <c r="C395" s="27" t="s">
        <v>25</v>
      </c>
      <c r="D395" s="27" t="s">
        <v>10</v>
      </c>
      <c r="E395" s="52"/>
      <c r="F395" s="28"/>
      <c r="G395" s="23">
        <f>SUM(G396)</f>
        <v>8087</v>
      </c>
      <c r="H395" s="23">
        <f t="shared" ref="H395:I396" si="209">SUM(H396)</f>
        <v>7323</v>
      </c>
      <c r="I395" s="23">
        <f t="shared" si="209"/>
        <v>7508</v>
      </c>
    </row>
    <row r="396" spans="1:9" ht="75">
      <c r="A396" s="11" t="s">
        <v>28</v>
      </c>
      <c r="B396" s="28">
        <v>927</v>
      </c>
      <c r="C396" s="27" t="s">
        <v>25</v>
      </c>
      <c r="D396" s="27" t="s">
        <v>10</v>
      </c>
      <c r="E396" s="52" t="s">
        <v>29</v>
      </c>
      <c r="F396" s="28"/>
      <c r="G396" s="23">
        <f>SUM(G397)</f>
        <v>8087</v>
      </c>
      <c r="H396" s="23">
        <f t="shared" si="209"/>
        <v>7323</v>
      </c>
      <c r="I396" s="23">
        <f t="shared" si="209"/>
        <v>7508</v>
      </c>
    </row>
    <row r="397" spans="1:9" ht="37.5">
      <c r="A397" s="11" t="s">
        <v>30</v>
      </c>
      <c r="B397" s="28">
        <v>927</v>
      </c>
      <c r="C397" s="27" t="s">
        <v>25</v>
      </c>
      <c r="D397" s="27" t="s">
        <v>10</v>
      </c>
      <c r="E397" s="52" t="s">
        <v>31</v>
      </c>
      <c r="F397" s="89"/>
      <c r="G397" s="23">
        <f>SUM(G398:G399)</f>
        <v>8087</v>
      </c>
      <c r="H397" s="23">
        <f t="shared" ref="H397:I397" si="210">SUM(H398:H399)</f>
        <v>7323</v>
      </c>
      <c r="I397" s="23">
        <f t="shared" si="210"/>
        <v>7508</v>
      </c>
    </row>
    <row r="398" spans="1:9" ht="37.5">
      <c r="A398" s="11" t="s">
        <v>35</v>
      </c>
      <c r="B398" s="28">
        <v>927</v>
      </c>
      <c r="C398" s="27" t="s">
        <v>25</v>
      </c>
      <c r="D398" s="27" t="s">
        <v>10</v>
      </c>
      <c r="E398" s="52" t="s">
        <v>32</v>
      </c>
      <c r="F398" s="28">
        <v>500</v>
      </c>
      <c r="G398" s="23">
        <v>4612</v>
      </c>
      <c r="H398" s="23">
        <v>3867</v>
      </c>
      <c r="I398" s="23">
        <v>3990</v>
      </c>
    </row>
    <row r="399" spans="1:9" ht="37.5">
      <c r="A399" s="11" t="s">
        <v>36</v>
      </c>
      <c r="B399" s="28">
        <v>927</v>
      </c>
      <c r="C399" s="27" t="s">
        <v>25</v>
      </c>
      <c r="D399" s="27" t="s">
        <v>10</v>
      </c>
      <c r="E399" s="52" t="s">
        <v>37</v>
      </c>
      <c r="F399" s="28">
        <v>500</v>
      </c>
      <c r="G399" s="23">
        <v>3475</v>
      </c>
      <c r="H399" s="23">
        <v>3456</v>
      </c>
      <c r="I399" s="23">
        <v>3518</v>
      </c>
    </row>
    <row r="400" spans="1:9" ht="18.75">
      <c r="A400" s="11" t="s">
        <v>544</v>
      </c>
      <c r="B400" s="28">
        <v>927</v>
      </c>
      <c r="C400" s="27" t="s">
        <v>25</v>
      </c>
      <c r="D400" s="27" t="s">
        <v>57</v>
      </c>
      <c r="E400" s="52"/>
      <c r="F400" s="28"/>
      <c r="G400" s="23">
        <f>G401</f>
        <v>8780</v>
      </c>
      <c r="H400" s="23">
        <f t="shared" ref="H400:I400" si="211">H401</f>
        <v>6957</v>
      </c>
      <c r="I400" s="23">
        <f t="shared" si="211"/>
        <v>7227</v>
      </c>
    </row>
    <row r="401" spans="1:9" ht="37.5">
      <c r="A401" s="11" t="s">
        <v>38</v>
      </c>
      <c r="B401" s="28">
        <v>927</v>
      </c>
      <c r="C401" s="27" t="s">
        <v>25</v>
      </c>
      <c r="D401" s="27" t="s">
        <v>57</v>
      </c>
      <c r="E401" s="52" t="s">
        <v>39</v>
      </c>
      <c r="F401" s="28"/>
      <c r="G401" s="23">
        <f t="shared" ref="G401:I401" si="212">SUM(G402)</f>
        <v>8780</v>
      </c>
      <c r="H401" s="23">
        <f t="shared" si="212"/>
        <v>6957</v>
      </c>
      <c r="I401" s="23">
        <f t="shared" si="212"/>
        <v>7227</v>
      </c>
    </row>
    <row r="402" spans="1:9" ht="37.5">
      <c r="A402" s="11" t="s">
        <v>41</v>
      </c>
      <c r="B402" s="28">
        <v>927</v>
      </c>
      <c r="C402" s="27" t="s">
        <v>25</v>
      </c>
      <c r="D402" s="27" t="s">
        <v>57</v>
      </c>
      <c r="E402" s="52" t="s">
        <v>40</v>
      </c>
      <c r="F402" s="28">
        <v>500</v>
      </c>
      <c r="G402" s="23">
        <v>8780</v>
      </c>
      <c r="H402" s="23">
        <v>6957</v>
      </c>
      <c r="I402" s="23">
        <v>7227</v>
      </c>
    </row>
  </sheetData>
  <autoFilter ref="E1:E402">
    <filterColumn colId="0"/>
  </autoFilter>
  <mergeCells count="10">
    <mergeCell ref="E1:I6"/>
    <mergeCell ref="A1:D6"/>
    <mergeCell ref="A7:I7"/>
    <mergeCell ref="A8:A9"/>
    <mergeCell ref="B8:B9"/>
    <mergeCell ref="C8:C9"/>
    <mergeCell ref="D8:D9"/>
    <mergeCell ref="E8:E9"/>
    <mergeCell ref="F8:F9"/>
    <mergeCell ref="G8:I8"/>
  </mergeCells>
  <pageMargins left="0.11811023622047245" right="0.11811023622047245" top="0" bottom="0" header="0.31496062992125984" footer="0.31496062992125984"/>
  <pageSetup paperSize="9" orientation="landscape" r:id="rId1"/>
  <ignoredErrors>
    <ignoredError sqref="C125:D129 C94:D97 C98:D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375"/>
  <sheetViews>
    <sheetView topLeftCell="A361" zoomScale="90" zoomScaleNormal="90" workbookViewId="0">
      <selection activeCell="A365" sqref="A365"/>
    </sheetView>
  </sheetViews>
  <sheetFormatPr defaultRowHeight="15"/>
  <cols>
    <col min="1" max="1" width="69.375" style="80" customWidth="1"/>
    <col min="2" max="2" width="6.25" customWidth="1"/>
    <col min="3" max="3" width="5.875" customWidth="1"/>
    <col min="4" max="4" width="18.25" customWidth="1"/>
    <col min="5" max="5" width="5.625" customWidth="1"/>
    <col min="6" max="6" width="13.75" customWidth="1"/>
    <col min="7" max="7" width="13" customWidth="1"/>
    <col min="8" max="8" width="13.375" customWidth="1"/>
  </cols>
  <sheetData>
    <row r="1" spans="1:8">
      <c r="A1" s="103"/>
      <c r="B1" s="103"/>
      <c r="C1" s="103"/>
      <c r="D1" s="108" t="s">
        <v>48</v>
      </c>
      <c r="E1" s="109"/>
      <c r="F1" s="109"/>
      <c r="G1" s="109"/>
      <c r="H1" s="109"/>
    </row>
    <row r="2" spans="1:8">
      <c r="A2" s="103"/>
      <c r="B2" s="103"/>
      <c r="C2" s="103"/>
      <c r="D2" s="109"/>
      <c r="E2" s="109"/>
      <c r="F2" s="109"/>
      <c r="G2" s="109"/>
      <c r="H2" s="109"/>
    </row>
    <row r="3" spans="1:8">
      <c r="A3" s="103"/>
      <c r="B3" s="103"/>
      <c r="C3" s="103"/>
      <c r="D3" s="109"/>
      <c r="E3" s="109"/>
      <c r="F3" s="109"/>
      <c r="G3" s="109"/>
      <c r="H3" s="109"/>
    </row>
    <row r="4" spans="1:8">
      <c r="A4" s="103"/>
      <c r="B4" s="103"/>
      <c r="C4" s="103"/>
      <c r="D4" s="109"/>
      <c r="E4" s="109"/>
      <c r="F4" s="109"/>
      <c r="G4" s="109"/>
      <c r="H4" s="109"/>
    </row>
    <row r="5" spans="1:8">
      <c r="A5" s="103"/>
      <c r="B5" s="103"/>
      <c r="C5" s="103"/>
      <c r="D5" s="109"/>
      <c r="E5" s="109"/>
      <c r="F5" s="109"/>
      <c r="G5" s="109"/>
      <c r="H5" s="109"/>
    </row>
    <row r="6" spans="1:8" ht="24" customHeight="1">
      <c r="A6" s="103"/>
      <c r="B6" s="103"/>
      <c r="C6" s="103"/>
      <c r="D6" s="109"/>
      <c r="E6" s="109"/>
      <c r="F6" s="109"/>
      <c r="G6" s="109"/>
      <c r="H6" s="109"/>
    </row>
    <row r="7" spans="1:8" ht="18.75">
      <c r="A7" s="104" t="s">
        <v>49</v>
      </c>
      <c r="B7" s="104"/>
      <c r="C7" s="104"/>
      <c r="D7" s="104"/>
      <c r="E7" s="104"/>
      <c r="F7" s="104"/>
      <c r="G7" s="104"/>
      <c r="H7" s="104"/>
    </row>
    <row r="8" spans="1:8" ht="18.75">
      <c r="A8" s="110" t="s">
        <v>1</v>
      </c>
      <c r="B8" s="111" t="s">
        <v>3</v>
      </c>
      <c r="C8" s="111" t="s">
        <v>4</v>
      </c>
      <c r="D8" s="112" t="s">
        <v>5</v>
      </c>
      <c r="E8" s="112" t="s">
        <v>6</v>
      </c>
      <c r="F8" s="112" t="s">
        <v>23</v>
      </c>
      <c r="G8" s="112"/>
      <c r="H8" s="112"/>
    </row>
    <row r="9" spans="1:8" ht="18.75">
      <c r="A9" s="110"/>
      <c r="B9" s="111"/>
      <c r="C9" s="111"/>
      <c r="D9" s="112"/>
      <c r="E9" s="112"/>
      <c r="F9" s="64">
        <v>2020</v>
      </c>
      <c r="G9" s="64">
        <v>2021</v>
      </c>
      <c r="H9" s="64">
        <v>2022</v>
      </c>
    </row>
    <row r="10" spans="1:8" ht="18.75">
      <c r="A10" s="65">
        <v>1</v>
      </c>
      <c r="B10" s="3">
        <v>3</v>
      </c>
      <c r="C10" s="3">
        <v>4</v>
      </c>
      <c r="D10" s="2">
        <v>5</v>
      </c>
      <c r="E10" s="2">
        <v>6</v>
      </c>
      <c r="F10" s="64">
        <v>7</v>
      </c>
      <c r="G10" s="64">
        <v>8</v>
      </c>
      <c r="H10" s="64">
        <v>9</v>
      </c>
    </row>
    <row r="11" spans="1:8" ht="18.75">
      <c r="A11" s="65" t="s">
        <v>7</v>
      </c>
      <c r="B11" s="50"/>
      <c r="C11" s="50"/>
      <c r="D11" s="41"/>
      <c r="E11" s="41"/>
      <c r="F11" s="22">
        <f>SUM(F12+F165+F266+F367+F85+F95+F79+F317+F156+F140+F349)</f>
        <v>579794.55500000005</v>
      </c>
      <c r="G11" s="22">
        <f>SUM(G12+G165+G266+G367+G85+G95+G79+G317+G156+G140+G349)</f>
        <v>503746.15001999994</v>
      </c>
      <c r="H11" s="22">
        <f>SUM(H12+H165+H266+H367+H85+H95+H79+H317+H156+H140+H349)</f>
        <v>588227.21803000011</v>
      </c>
    </row>
    <row r="12" spans="1:8" ht="18.75">
      <c r="A12" s="65" t="s">
        <v>9</v>
      </c>
      <c r="B12" s="50" t="s">
        <v>10</v>
      </c>
      <c r="C12" s="50"/>
      <c r="D12" s="50"/>
      <c r="E12" s="41"/>
      <c r="F12" s="22">
        <f>SUM(F13+F24+F31+F40+F45+F18+F37)</f>
        <v>49019.100000000006</v>
      </c>
      <c r="G12" s="22">
        <f>SUM(G13+G24+G31+G40+G45+G18+G37)</f>
        <v>34161.799999999996</v>
      </c>
      <c r="H12" s="22">
        <f>SUM(H13+H24+H31+H40+H45+H18+H37)</f>
        <v>33574.5</v>
      </c>
    </row>
    <row r="13" spans="1:8" ht="37.5">
      <c r="A13" s="75" t="s">
        <v>187</v>
      </c>
      <c r="B13" s="27" t="s">
        <v>10</v>
      </c>
      <c r="C13" s="27" t="s">
        <v>186</v>
      </c>
      <c r="D13" s="41"/>
      <c r="E13" s="41"/>
      <c r="F13" s="23">
        <f>SUM(F14)</f>
        <v>3530.2</v>
      </c>
      <c r="G13" s="23">
        <f t="shared" ref="G13:H13" si="0">SUM(G14)</f>
        <v>3583.3</v>
      </c>
      <c r="H13" s="23">
        <f t="shared" si="0"/>
        <v>3619.7</v>
      </c>
    </row>
    <row r="14" spans="1:8" ht="56.25">
      <c r="A14" s="11" t="s">
        <v>166</v>
      </c>
      <c r="B14" s="27" t="s">
        <v>10</v>
      </c>
      <c r="C14" s="27" t="s">
        <v>186</v>
      </c>
      <c r="D14" s="28" t="s">
        <v>139</v>
      </c>
      <c r="E14" s="41"/>
      <c r="F14" s="23">
        <f>SUM(F15)</f>
        <v>3530.2</v>
      </c>
      <c r="G14" s="23">
        <f t="shared" ref="G14:H14" si="1">SUM(G15)</f>
        <v>3583.3</v>
      </c>
      <c r="H14" s="23">
        <f t="shared" si="1"/>
        <v>3619.7</v>
      </c>
    </row>
    <row r="15" spans="1:8" ht="37.5">
      <c r="A15" s="11" t="s">
        <v>167</v>
      </c>
      <c r="B15" s="27" t="s">
        <v>10</v>
      </c>
      <c r="C15" s="27" t="s">
        <v>186</v>
      </c>
      <c r="D15" s="28" t="s">
        <v>140</v>
      </c>
      <c r="E15" s="41"/>
      <c r="F15" s="23">
        <f>SUM(F16)</f>
        <v>3530.2</v>
      </c>
      <c r="G15" s="23">
        <f t="shared" ref="G15:H15" si="2">SUM(G16)</f>
        <v>3583.3</v>
      </c>
      <c r="H15" s="23">
        <f t="shared" si="2"/>
        <v>3619.7</v>
      </c>
    </row>
    <row r="16" spans="1:8" ht="37.5">
      <c r="A16" s="11" t="s">
        <v>188</v>
      </c>
      <c r="B16" s="27" t="s">
        <v>10</v>
      </c>
      <c r="C16" s="27" t="s">
        <v>186</v>
      </c>
      <c r="D16" s="28" t="s">
        <v>189</v>
      </c>
      <c r="E16" s="41"/>
      <c r="F16" s="23">
        <f>SUM(F17)</f>
        <v>3530.2</v>
      </c>
      <c r="G16" s="23">
        <f t="shared" ref="G16:H16" si="3">SUM(G17)</f>
        <v>3583.3</v>
      </c>
      <c r="H16" s="23">
        <f t="shared" si="3"/>
        <v>3619.7</v>
      </c>
    </row>
    <row r="17" spans="1:8" ht="112.5">
      <c r="A17" s="60" t="s">
        <v>190</v>
      </c>
      <c r="B17" s="27" t="s">
        <v>10</v>
      </c>
      <c r="C17" s="27" t="s">
        <v>186</v>
      </c>
      <c r="D17" s="28" t="s">
        <v>191</v>
      </c>
      <c r="E17" s="28">
        <v>100</v>
      </c>
      <c r="F17" s="23">
        <f>SUM('8'!G18)</f>
        <v>3530.2</v>
      </c>
      <c r="G17" s="23">
        <f>SUM('8'!H18)</f>
        <v>3583.3</v>
      </c>
      <c r="H17" s="23">
        <f>SUM('8'!I18)</f>
        <v>3619.7</v>
      </c>
    </row>
    <row r="18" spans="1:8" ht="56.25">
      <c r="A18" s="60" t="s">
        <v>138</v>
      </c>
      <c r="B18" s="27" t="s">
        <v>10</v>
      </c>
      <c r="C18" s="27" t="s">
        <v>57</v>
      </c>
      <c r="D18" s="27"/>
      <c r="E18" s="28"/>
      <c r="F18" s="23">
        <f>SUM(F19)</f>
        <v>933.80000000000007</v>
      </c>
      <c r="G18" s="23">
        <f t="shared" ref="G18:H18" si="4">SUM(G19)</f>
        <v>938</v>
      </c>
      <c r="H18" s="23">
        <f t="shared" si="4"/>
        <v>947.3</v>
      </c>
    </row>
    <row r="19" spans="1:8" ht="56.25">
      <c r="A19" s="11" t="s">
        <v>160</v>
      </c>
      <c r="B19" s="27" t="s">
        <v>10</v>
      </c>
      <c r="C19" s="27" t="s">
        <v>57</v>
      </c>
      <c r="D19" s="28" t="s">
        <v>139</v>
      </c>
      <c r="E19" s="41"/>
      <c r="F19" s="23">
        <f>SUM(F20)</f>
        <v>933.80000000000007</v>
      </c>
      <c r="G19" s="23">
        <f t="shared" ref="G19:H20" si="5">SUM(G20)</f>
        <v>938</v>
      </c>
      <c r="H19" s="23">
        <f t="shared" si="5"/>
        <v>947.3</v>
      </c>
    </row>
    <row r="20" spans="1:8" ht="37.5">
      <c r="A20" s="11" t="s">
        <v>42</v>
      </c>
      <c r="B20" s="27" t="s">
        <v>10</v>
      </c>
      <c r="C20" s="27" t="s">
        <v>57</v>
      </c>
      <c r="D20" s="28" t="s">
        <v>140</v>
      </c>
      <c r="E20" s="41"/>
      <c r="F20" s="23">
        <f>SUM(F21)</f>
        <v>933.80000000000007</v>
      </c>
      <c r="G20" s="23">
        <f t="shared" si="5"/>
        <v>938</v>
      </c>
      <c r="H20" s="23">
        <f t="shared" si="5"/>
        <v>947.3</v>
      </c>
    </row>
    <row r="21" spans="1:8" ht="56.25">
      <c r="A21" s="11" t="s">
        <v>141</v>
      </c>
      <c r="B21" s="27" t="s">
        <v>10</v>
      </c>
      <c r="C21" s="27" t="s">
        <v>57</v>
      </c>
      <c r="D21" s="28" t="s">
        <v>142</v>
      </c>
      <c r="E21" s="41"/>
      <c r="F21" s="23">
        <f>SUM(F22:F23)</f>
        <v>933.80000000000007</v>
      </c>
      <c r="G21" s="23">
        <f t="shared" ref="G21:H21" si="6">SUM(G22:G23)</f>
        <v>938</v>
      </c>
      <c r="H21" s="23">
        <f t="shared" si="6"/>
        <v>947.3</v>
      </c>
    </row>
    <row r="22" spans="1:8" ht="112.5">
      <c r="A22" s="60" t="s">
        <v>190</v>
      </c>
      <c r="B22" s="27" t="s">
        <v>10</v>
      </c>
      <c r="C22" s="27" t="s">
        <v>57</v>
      </c>
      <c r="D22" s="28" t="s">
        <v>143</v>
      </c>
      <c r="E22" s="28">
        <v>100</v>
      </c>
      <c r="F22" s="23">
        <f>SUM('8'!G23)</f>
        <v>926.6</v>
      </c>
      <c r="G22" s="23">
        <f>SUM('8'!H23)</f>
        <v>936</v>
      </c>
      <c r="H22" s="23">
        <f>SUM('8'!I23)</f>
        <v>945.3</v>
      </c>
    </row>
    <row r="23" spans="1:8" ht="56.25">
      <c r="A23" s="60" t="s">
        <v>538</v>
      </c>
      <c r="B23" s="27" t="s">
        <v>10</v>
      </c>
      <c r="C23" s="27" t="s">
        <v>57</v>
      </c>
      <c r="D23" s="28" t="s">
        <v>143</v>
      </c>
      <c r="E23" s="28">
        <v>200</v>
      </c>
      <c r="F23" s="23">
        <f>SUM('8'!G24)</f>
        <v>7.2</v>
      </c>
      <c r="G23" s="23">
        <f>SUM('8'!H24)</f>
        <v>2</v>
      </c>
      <c r="H23" s="23">
        <f>SUM('8'!I24)</f>
        <v>2</v>
      </c>
    </row>
    <row r="24" spans="1:8" ht="56.25">
      <c r="A24" s="60" t="s">
        <v>192</v>
      </c>
      <c r="B24" s="27" t="s">
        <v>10</v>
      </c>
      <c r="C24" s="27" t="s">
        <v>129</v>
      </c>
      <c r="D24" s="28"/>
      <c r="E24" s="28"/>
      <c r="F24" s="23">
        <f>SUM(F25)</f>
        <v>18005.8</v>
      </c>
      <c r="G24" s="23">
        <f t="shared" ref="G24:H25" si="7">SUM(G25)</f>
        <v>11758.8</v>
      </c>
      <c r="H24" s="23">
        <f t="shared" si="7"/>
        <v>11865.7</v>
      </c>
    </row>
    <row r="25" spans="1:8" ht="56.25">
      <c r="A25" s="11" t="s">
        <v>166</v>
      </c>
      <c r="B25" s="27" t="s">
        <v>10</v>
      </c>
      <c r="C25" s="27" t="s">
        <v>129</v>
      </c>
      <c r="D25" s="28" t="s">
        <v>139</v>
      </c>
      <c r="E25" s="41"/>
      <c r="F25" s="23">
        <f>SUM(F26)</f>
        <v>18005.8</v>
      </c>
      <c r="G25" s="23">
        <f t="shared" si="7"/>
        <v>11758.8</v>
      </c>
      <c r="H25" s="23">
        <f t="shared" si="7"/>
        <v>11865.7</v>
      </c>
    </row>
    <row r="26" spans="1:8" ht="37.5">
      <c r="A26" s="11" t="s">
        <v>167</v>
      </c>
      <c r="B26" s="27" t="s">
        <v>10</v>
      </c>
      <c r="C26" s="27" t="s">
        <v>129</v>
      </c>
      <c r="D26" s="28" t="s">
        <v>140</v>
      </c>
      <c r="E26" s="41"/>
      <c r="F26" s="23">
        <f>SUM(F27)</f>
        <v>18005.8</v>
      </c>
      <c r="G26" s="23">
        <f t="shared" ref="G26:H26" si="8">SUM(G27)</f>
        <v>11758.8</v>
      </c>
      <c r="H26" s="23">
        <f t="shared" si="8"/>
        <v>11865.7</v>
      </c>
    </row>
    <row r="27" spans="1:8" ht="37.5">
      <c r="A27" s="11" t="s">
        <v>188</v>
      </c>
      <c r="B27" s="27" t="s">
        <v>10</v>
      </c>
      <c r="C27" s="27" t="s">
        <v>129</v>
      </c>
      <c r="D27" s="28" t="s">
        <v>189</v>
      </c>
      <c r="E27" s="41"/>
      <c r="F27" s="23">
        <f>SUM(F28:F30)</f>
        <v>18005.8</v>
      </c>
      <c r="G27" s="23">
        <f t="shared" ref="G27:H27" si="9">SUM(G28:G30)</f>
        <v>11758.8</v>
      </c>
      <c r="H27" s="23">
        <f t="shared" si="9"/>
        <v>11865.7</v>
      </c>
    </row>
    <row r="28" spans="1:8" ht="112.5">
      <c r="A28" s="60" t="s">
        <v>190</v>
      </c>
      <c r="B28" s="27" t="s">
        <v>10</v>
      </c>
      <c r="C28" s="27" t="s">
        <v>129</v>
      </c>
      <c r="D28" s="28" t="s">
        <v>191</v>
      </c>
      <c r="E28" s="28">
        <v>100</v>
      </c>
      <c r="F28" s="23">
        <f>SUM('8'!G29)</f>
        <v>12543.9</v>
      </c>
      <c r="G28" s="23">
        <f>SUM('8'!H29)</f>
        <v>11630.8</v>
      </c>
      <c r="H28" s="23">
        <f>SUM('8'!I29)</f>
        <v>11738.7</v>
      </c>
    </row>
    <row r="29" spans="1:8" ht="56.25">
      <c r="A29" s="60" t="s">
        <v>193</v>
      </c>
      <c r="B29" s="27" t="s">
        <v>10</v>
      </c>
      <c r="C29" s="27" t="s">
        <v>129</v>
      </c>
      <c r="D29" s="28" t="s">
        <v>191</v>
      </c>
      <c r="E29" s="28">
        <v>200</v>
      </c>
      <c r="F29" s="23">
        <f>SUM('8'!G30)</f>
        <v>5251.9</v>
      </c>
      <c r="G29" s="23">
        <f>SUM('8'!H30)</f>
        <v>121</v>
      </c>
      <c r="H29" s="23">
        <f>SUM('8'!I30)</f>
        <v>120</v>
      </c>
    </row>
    <row r="30" spans="1:8" ht="37.5">
      <c r="A30" s="60" t="s">
        <v>194</v>
      </c>
      <c r="B30" s="27" t="s">
        <v>10</v>
      </c>
      <c r="C30" s="27" t="s">
        <v>129</v>
      </c>
      <c r="D30" s="28" t="s">
        <v>191</v>
      </c>
      <c r="E30" s="28">
        <v>800</v>
      </c>
      <c r="F30" s="23">
        <f>SUM('8'!G31)</f>
        <v>210</v>
      </c>
      <c r="G30" s="23">
        <f>SUM('8'!H31)</f>
        <v>7</v>
      </c>
      <c r="H30" s="23">
        <f>SUM('8'!I31)</f>
        <v>7</v>
      </c>
    </row>
    <row r="31" spans="1:8" ht="56.25">
      <c r="A31" s="60" t="s">
        <v>11</v>
      </c>
      <c r="B31" s="27" t="s">
        <v>10</v>
      </c>
      <c r="C31" s="27" t="s">
        <v>12</v>
      </c>
      <c r="D31" s="28"/>
      <c r="E31" s="28"/>
      <c r="F31" s="23">
        <f>SUM(F32)</f>
        <v>5729.1</v>
      </c>
      <c r="G31" s="23">
        <f t="shared" ref="G31:H31" si="10">SUM(G32)</f>
        <v>5407.8</v>
      </c>
      <c r="H31" s="23">
        <f t="shared" si="10"/>
        <v>5405.3</v>
      </c>
    </row>
    <row r="32" spans="1:8" ht="112.5">
      <c r="A32" s="5" t="s">
        <v>13</v>
      </c>
      <c r="B32" s="27" t="s">
        <v>10</v>
      </c>
      <c r="C32" s="27" t="s">
        <v>12</v>
      </c>
      <c r="D32" s="28" t="s">
        <v>15</v>
      </c>
      <c r="E32" s="28"/>
      <c r="F32" s="23">
        <f>SUM(F33)</f>
        <v>5729.1</v>
      </c>
      <c r="G32" s="23">
        <f t="shared" ref="G32:H32" si="11">SUM(G33)</f>
        <v>5407.8</v>
      </c>
      <c r="H32" s="23">
        <f t="shared" si="11"/>
        <v>5405.3</v>
      </c>
    </row>
    <row r="33" spans="1:8" ht="37.5">
      <c r="A33" s="5" t="s">
        <v>42</v>
      </c>
      <c r="B33" s="27" t="s">
        <v>10</v>
      </c>
      <c r="C33" s="27" t="s">
        <v>12</v>
      </c>
      <c r="D33" s="52" t="s">
        <v>14</v>
      </c>
      <c r="E33" s="28"/>
      <c r="F33" s="23">
        <f>SUM(F34)</f>
        <v>5729.1</v>
      </c>
      <c r="G33" s="23">
        <f t="shared" ref="G33:H33" si="12">SUM(G34)</f>
        <v>5407.8</v>
      </c>
      <c r="H33" s="23">
        <f t="shared" si="12"/>
        <v>5405.3</v>
      </c>
    </row>
    <row r="34" spans="1:8" ht="75">
      <c r="A34" s="5" t="s">
        <v>43</v>
      </c>
      <c r="B34" s="27" t="s">
        <v>10</v>
      </c>
      <c r="C34" s="27" t="s">
        <v>12</v>
      </c>
      <c r="D34" s="52" t="s">
        <v>44</v>
      </c>
      <c r="E34" s="28"/>
      <c r="F34" s="23">
        <f>SUM(F35:F36)</f>
        <v>5729.1</v>
      </c>
      <c r="G34" s="23">
        <f>SUM(G35:G36)</f>
        <v>5407.8</v>
      </c>
      <c r="H34" s="23">
        <f>SUM(H35:H36)</f>
        <v>5405.3</v>
      </c>
    </row>
    <row r="35" spans="1:8" ht="93.75">
      <c r="A35" s="5" t="s">
        <v>46</v>
      </c>
      <c r="B35" s="27" t="s">
        <v>10</v>
      </c>
      <c r="C35" s="27" t="s">
        <v>12</v>
      </c>
      <c r="D35" s="52" t="s">
        <v>45</v>
      </c>
      <c r="E35" s="28">
        <v>100</v>
      </c>
      <c r="F35" s="23">
        <f>SUM('8'!G376)</f>
        <v>4549.1000000000004</v>
      </c>
      <c r="G35" s="23">
        <f>SUM('8'!H376)</f>
        <v>4277.8</v>
      </c>
      <c r="H35" s="23">
        <f>SUM('8'!I376)</f>
        <v>4275.3</v>
      </c>
    </row>
    <row r="36" spans="1:8" ht="56.25">
      <c r="A36" s="5" t="s">
        <v>47</v>
      </c>
      <c r="B36" s="27" t="s">
        <v>10</v>
      </c>
      <c r="C36" s="27" t="s">
        <v>12</v>
      </c>
      <c r="D36" s="52" t="s">
        <v>45</v>
      </c>
      <c r="E36" s="28">
        <v>200</v>
      </c>
      <c r="F36" s="23">
        <f>SUM('8'!G377)</f>
        <v>1180</v>
      </c>
      <c r="G36" s="23">
        <f>SUM('8'!H377)</f>
        <v>1130</v>
      </c>
      <c r="H36" s="23">
        <f>SUM('8'!I377)</f>
        <v>1130</v>
      </c>
    </row>
    <row r="37" spans="1:8" ht="18.75">
      <c r="A37" s="75" t="s">
        <v>253</v>
      </c>
      <c r="B37" s="27" t="s">
        <v>10</v>
      </c>
      <c r="C37" s="27" t="s">
        <v>56</v>
      </c>
      <c r="D37" s="28"/>
      <c r="E37" s="28"/>
      <c r="F37" s="23">
        <f>SUM(F38)</f>
        <v>100</v>
      </c>
      <c r="G37" s="23">
        <f t="shared" ref="G37:H38" si="13">SUM(G38)</f>
        <v>0</v>
      </c>
      <c r="H37" s="23">
        <f t="shared" si="13"/>
        <v>0</v>
      </c>
    </row>
    <row r="38" spans="1:8" ht="37.5">
      <c r="A38" s="11" t="s">
        <v>188</v>
      </c>
      <c r="B38" s="27" t="s">
        <v>10</v>
      </c>
      <c r="C38" s="27" t="s">
        <v>56</v>
      </c>
      <c r="D38" s="28" t="s">
        <v>189</v>
      </c>
      <c r="E38" s="28"/>
      <c r="F38" s="23">
        <f>SUM(F39)</f>
        <v>100</v>
      </c>
      <c r="G38" s="23">
        <f t="shared" si="13"/>
        <v>0</v>
      </c>
      <c r="H38" s="23">
        <f t="shared" si="13"/>
        <v>0</v>
      </c>
    </row>
    <row r="39" spans="1:8" ht="37.5">
      <c r="A39" s="60" t="s">
        <v>194</v>
      </c>
      <c r="B39" s="27" t="s">
        <v>10</v>
      </c>
      <c r="C39" s="27" t="s">
        <v>56</v>
      </c>
      <c r="D39" s="28" t="s">
        <v>191</v>
      </c>
      <c r="E39" s="28">
        <v>800</v>
      </c>
      <c r="F39" s="23">
        <f>SUM('8'!G34)</f>
        <v>100</v>
      </c>
      <c r="G39" s="23">
        <f>SUM('8'!H34)</f>
        <v>0</v>
      </c>
      <c r="H39" s="23">
        <f>SUM('8'!I34)</f>
        <v>0</v>
      </c>
    </row>
    <row r="40" spans="1:8" ht="18.75">
      <c r="A40" s="5" t="s">
        <v>21</v>
      </c>
      <c r="B40" s="27" t="s">
        <v>10</v>
      </c>
      <c r="C40" s="27" t="s">
        <v>20</v>
      </c>
      <c r="D40" s="52"/>
      <c r="E40" s="28"/>
      <c r="F40" s="23">
        <f>SUM(F41)</f>
        <v>300</v>
      </c>
      <c r="G40" s="23">
        <f t="shared" ref="G40:H41" si="14">SUM(G41)</f>
        <v>300</v>
      </c>
      <c r="H40" s="23">
        <f t="shared" si="14"/>
        <v>300</v>
      </c>
    </row>
    <row r="41" spans="1:8" ht="112.5">
      <c r="A41" s="5" t="s">
        <v>13</v>
      </c>
      <c r="B41" s="27" t="s">
        <v>10</v>
      </c>
      <c r="C41" s="27" t="s">
        <v>20</v>
      </c>
      <c r="D41" s="28" t="s">
        <v>15</v>
      </c>
      <c r="E41" s="28"/>
      <c r="F41" s="23">
        <f>SUM(F42)</f>
        <v>300</v>
      </c>
      <c r="G41" s="23">
        <f t="shared" si="14"/>
        <v>300</v>
      </c>
      <c r="H41" s="23">
        <f t="shared" si="14"/>
        <v>300</v>
      </c>
    </row>
    <row r="42" spans="1:8" ht="18.75">
      <c r="A42" s="5" t="s">
        <v>17</v>
      </c>
      <c r="B42" s="27" t="s">
        <v>10</v>
      </c>
      <c r="C42" s="27" t="s">
        <v>20</v>
      </c>
      <c r="D42" s="52" t="s">
        <v>16</v>
      </c>
      <c r="E42" s="28"/>
      <c r="F42" s="23">
        <f>SUM(F43)</f>
        <v>300</v>
      </c>
      <c r="G42" s="23">
        <f t="shared" ref="G42:H43" si="15">SUM(G43)</f>
        <v>300</v>
      </c>
      <c r="H42" s="23">
        <f t="shared" si="15"/>
        <v>300</v>
      </c>
    </row>
    <row r="43" spans="1:8" ht="75">
      <c r="A43" s="5" t="s">
        <v>18</v>
      </c>
      <c r="B43" s="27" t="s">
        <v>10</v>
      </c>
      <c r="C43" s="27" t="s">
        <v>20</v>
      </c>
      <c r="D43" s="52" t="s">
        <v>19</v>
      </c>
      <c r="E43" s="28"/>
      <c r="F43" s="23">
        <f>SUM(F44)</f>
        <v>300</v>
      </c>
      <c r="G43" s="23">
        <f t="shared" si="15"/>
        <v>300</v>
      </c>
      <c r="H43" s="23">
        <f t="shared" si="15"/>
        <v>300</v>
      </c>
    </row>
    <row r="44" spans="1:8" ht="56.25">
      <c r="A44" s="5" t="s">
        <v>588</v>
      </c>
      <c r="B44" s="27" t="s">
        <v>10</v>
      </c>
      <c r="C44" s="27" t="s">
        <v>20</v>
      </c>
      <c r="D44" s="52" t="s">
        <v>22</v>
      </c>
      <c r="E44" s="28">
        <v>800</v>
      </c>
      <c r="F44" s="23">
        <f>SUM('8'!G382)</f>
        <v>300</v>
      </c>
      <c r="G44" s="23">
        <f>SUM('8'!H382)</f>
        <v>300</v>
      </c>
      <c r="H44" s="23">
        <f>SUM('8'!I382)</f>
        <v>300</v>
      </c>
    </row>
    <row r="45" spans="1:8" ht="18.75">
      <c r="A45" s="60" t="s">
        <v>149</v>
      </c>
      <c r="B45" s="27" t="s">
        <v>10</v>
      </c>
      <c r="C45" s="27" t="s">
        <v>148</v>
      </c>
      <c r="D45" s="52"/>
      <c r="E45" s="28"/>
      <c r="F45" s="23">
        <f>SUM(F70+F73+F56+F51+F46)</f>
        <v>20420.2</v>
      </c>
      <c r="G45" s="23">
        <f>SUM(G70+G73+G56+G51+G46)</f>
        <v>12173.9</v>
      </c>
      <c r="H45" s="23">
        <f>SUM(H70+H73+H56+H51+H46)</f>
        <v>11436.5</v>
      </c>
    </row>
    <row r="46" spans="1:8" ht="37.5">
      <c r="A46" s="11" t="s">
        <v>332</v>
      </c>
      <c r="B46" s="27" t="s">
        <v>10</v>
      </c>
      <c r="C46" s="27" t="s">
        <v>148</v>
      </c>
      <c r="D46" s="28" t="s">
        <v>333</v>
      </c>
      <c r="E46" s="28"/>
      <c r="F46" s="23">
        <f>F47</f>
        <v>830</v>
      </c>
      <c r="G46" s="23">
        <f t="shared" ref="G46:H47" si="16">G47</f>
        <v>855</v>
      </c>
      <c r="H46" s="23">
        <f t="shared" si="16"/>
        <v>888</v>
      </c>
    </row>
    <row r="47" spans="1:8" ht="37.5">
      <c r="A47" s="11" t="s">
        <v>338</v>
      </c>
      <c r="B47" s="27" t="s">
        <v>10</v>
      </c>
      <c r="C47" s="27" t="s">
        <v>148</v>
      </c>
      <c r="D47" s="52" t="s">
        <v>334</v>
      </c>
      <c r="E47" s="28"/>
      <c r="F47" s="23">
        <f>F48</f>
        <v>830</v>
      </c>
      <c r="G47" s="23">
        <f t="shared" si="16"/>
        <v>855</v>
      </c>
      <c r="H47" s="23">
        <f t="shared" si="16"/>
        <v>888</v>
      </c>
    </row>
    <row r="48" spans="1:8" ht="56.25">
      <c r="A48" s="11" t="s">
        <v>351</v>
      </c>
      <c r="B48" s="27" t="s">
        <v>10</v>
      </c>
      <c r="C48" s="27" t="s">
        <v>148</v>
      </c>
      <c r="D48" s="28" t="s">
        <v>339</v>
      </c>
      <c r="E48" s="28"/>
      <c r="F48" s="23">
        <f>F49+F50</f>
        <v>830</v>
      </c>
      <c r="G48" s="23">
        <f t="shared" ref="G48:H48" si="17">G49+G50</f>
        <v>855</v>
      </c>
      <c r="H48" s="23">
        <f t="shared" si="17"/>
        <v>888</v>
      </c>
    </row>
    <row r="49" spans="1:8" ht="131.25">
      <c r="A49" s="11" t="s">
        <v>345</v>
      </c>
      <c r="B49" s="27" t="s">
        <v>10</v>
      </c>
      <c r="C49" s="27" t="s">
        <v>148</v>
      </c>
      <c r="D49" s="28" t="s">
        <v>340</v>
      </c>
      <c r="E49" s="28">
        <v>100</v>
      </c>
      <c r="F49" s="23">
        <f>SUM('8'!G251)</f>
        <v>793</v>
      </c>
      <c r="G49" s="23">
        <f>SUM('8'!H251)</f>
        <v>818</v>
      </c>
      <c r="H49" s="23">
        <f>SUM('8'!I251)</f>
        <v>851</v>
      </c>
    </row>
    <row r="50" spans="1:8" ht="75">
      <c r="A50" s="11" t="s">
        <v>346</v>
      </c>
      <c r="B50" s="27" t="s">
        <v>10</v>
      </c>
      <c r="C50" s="27" t="s">
        <v>148</v>
      </c>
      <c r="D50" s="28" t="s">
        <v>340</v>
      </c>
      <c r="E50" s="28">
        <v>200</v>
      </c>
      <c r="F50" s="23">
        <f>SUM('8'!G252)</f>
        <v>37</v>
      </c>
      <c r="G50" s="23">
        <f>SUM('8'!H252)</f>
        <v>37</v>
      </c>
      <c r="H50" s="23">
        <f>SUM('8'!I252)</f>
        <v>37</v>
      </c>
    </row>
    <row r="51" spans="1:8" ht="56.25">
      <c r="A51" s="11" t="s">
        <v>169</v>
      </c>
      <c r="B51" s="27" t="s">
        <v>10</v>
      </c>
      <c r="C51" s="27" t="s">
        <v>148</v>
      </c>
      <c r="D51" s="28" t="s">
        <v>170</v>
      </c>
      <c r="E51" s="28"/>
      <c r="F51" s="23">
        <f>SUM(F52)</f>
        <v>4</v>
      </c>
      <c r="G51" s="23">
        <f t="shared" ref="G51:H52" si="18">SUM(G52)</f>
        <v>3</v>
      </c>
      <c r="H51" s="23">
        <f t="shared" si="18"/>
        <v>3</v>
      </c>
    </row>
    <row r="52" spans="1:8" ht="37.5">
      <c r="A52" s="60" t="s">
        <v>274</v>
      </c>
      <c r="B52" s="27" t="s">
        <v>10</v>
      </c>
      <c r="C52" s="27" t="s">
        <v>148</v>
      </c>
      <c r="D52" s="28" t="s">
        <v>272</v>
      </c>
      <c r="E52" s="28"/>
      <c r="F52" s="23">
        <f>SUM(F53)</f>
        <v>4</v>
      </c>
      <c r="G52" s="23">
        <f t="shared" si="18"/>
        <v>3</v>
      </c>
      <c r="H52" s="23">
        <f t="shared" si="18"/>
        <v>3</v>
      </c>
    </row>
    <row r="53" spans="1:8" ht="75">
      <c r="A53" s="60" t="s">
        <v>534</v>
      </c>
      <c r="B53" s="27" t="s">
        <v>10</v>
      </c>
      <c r="C53" s="27" t="s">
        <v>148</v>
      </c>
      <c r="D53" s="28" t="s">
        <v>270</v>
      </c>
      <c r="E53" s="28"/>
      <c r="F53" s="23">
        <f>SUM(F54:F55)</f>
        <v>4</v>
      </c>
      <c r="G53" s="23">
        <f t="shared" ref="G53:H53" si="19">SUM(G54:G55)</f>
        <v>3</v>
      </c>
      <c r="H53" s="23">
        <f t="shared" si="19"/>
        <v>3</v>
      </c>
    </row>
    <row r="54" spans="1:8" ht="93.75">
      <c r="A54" s="60" t="s">
        <v>574</v>
      </c>
      <c r="B54" s="27" t="s">
        <v>10</v>
      </c>
      <c r="C54" s="27" t="s">
        <v>148</v>
      </c>
      <c r="D54" s="28" t="s">
        <v>271</v>
      </c>
      <c r="E54" s="28">
        <v>200</v>
      </c>
      <c r="F54" s="23">
        <f>SUM('8'!G39)</f>
        <v>2</v>
      </c>
      <c r="G54" s="23">
        <f>SUM('8'!H39)</f>
        <v>1</v>
      </c>
      <c r="H54" s="23">
        <f>SUM('8'!I39)</f>
        <v>1</v>
      </c>
    </row>
    <row r="55" spans="1:8" ht="168.75">
      <c r="A55" s="60" t="s">
        <v>276</v>
      </c>
      <c r="B55" s="27" t="s">
        <v>10</v>
      </c>
      <c r="C55" s="27" t="s">
        <v>148</v>
      </c>
      <c r="D55" s="28" t="s">
        <v>273</v>
      </c>
      <c r="E55" s="28">
        <v>200</v>
      </c>
      <c r="F55" s="23">
        <f>SUM('8'!G40)</f>
        <v>2</v>
      </c>
      <c r="G55" s="23">
        <f>SUM('8'!H40)</f>
        <v>2</v>
      </c>
      <c r="H55" s="23">
        <f>SUM('8'!I40)</f>
        <v>2</v>
      </c>
    </row>
    <row r="56" spans="1:8" ht="112.5">
      <c r="A56" s="5" t="s">
        <v>13</v>
      </c>
      <c r="B56" s="27" t="s">
        <v>10</v>
      </c>
      <c r="C56" s="27" t="s">
        <v>148</v>
      </c>
      <c r="D56" s="28" t="s">
        <v>15</v>
      </c>
      <c r="E56" s="28"/>
      <c r="F56" s="23">
        <f>SUM(F60+F57)</f>
        <v>5074</v>
      </c>
      <c r="G56" s="23">
        <f t="shared" ref="G56:H56" si="20">SUM(G60)</f>
        <v>1229</v>
      </c>
      <c r="H56" s="23">
        <f t="shared" si="20"/>
        <v>1274</v>
      </c>
    </row>
    <row r="57" spans="1:8" ht="18.75">
      <c r="A57" s="5" t="s">
        <v>17</v>
      </c>
      <c r="B57" s="27" t="s">
        <v>10</v>
      </c>
      <c r="C57" s="27" t="s">
        <v>148</v>
      </c>
      <c r="D57" s="52" t="s">
        <v>16</v>
      </c>
      <c r="E57" s="28"/>
      <c r="F57" s="23">
        <f>F58</f>
        <v>3880</v>
      </c>
      <c r="G57" s="23"/>
      <c r="H57" s="23"/>
    </row>
    <row r="58" spans="1:8" ht="75">
      <c r="A58" s="5" t="s">
        <v>18</v>
      </c>
      <c r="B58" s="27" t="s">
        <v>10</v>
      </c>
      <c r="C58" s="27" t="s">
        <v>148</v>
      </c>
      <c r="D58" s="52" t="s">
        <v>19</v>
      </c>
      <c r="E58" s="28"/>
      <c r="F58" s="23">
        <f>F59</f>
        <v>3880</v>
      </c>
      <c r="G58" s="23"/>
      <c r="H58" s="23"/>
    </row>
    <row r="59" spans="1:8" ht="56.25">
      <c r="A59" s="5" t="s">
        <v>33</v>
      </c>
      <c r="B59" s="27" t="s">
        <v>10</v>
      </c>
      <c r="C59" s="27" t="s">
        <v>148</v>
      </c>
      <c r="D59" s="52" t="s">
        <v>24</v>
      </c>
      <c r="E59" s="28">
        <v>800</v>
      </c>
      <c r="F59" s="23">
        <f>'8'!G387</f>
        <v>3880</v>
      </c>
      <c r="G59" s="23">
        <f>'8'!H387</f>
        <v>0</v>
      </c>
      <c r="H59" s="23">
        <f>'8'!I387</f>
        <v>0</v>
      </c>
    </row>
    <row r="60" spans="1:8" ht="56.25">
      <c r="A60" s="11" t="s">
        <v>236</v>
      </c>
      <c r="B60" s="27" t="s">
        <v>10</v>
      </c>
      <c r="C60" s="27" t="s">
        <v>148</v>
      </c>
      <c r="D60" s="28" t="s">
        <v>237</v>
      </c>
      <c r="E60" s="28"/>
      <c r="F60" s="23">
        <f>SUM(F61+F64+F67)</f>
        <v>1194</v>
      </c>
      <c r="G60" s="23">
        <f t="shared" ref="G60:H60" si="21">SUM(G61+G64+G67)</f>
        <v>1229</v>
      </c>
      <c r="H60" s="23">
        <f t="shared" si="21"/>
        <v>1274</v>
      </c>
    </row>
    <row r="61" spans="1:8" ht="93.75">
      <c r="A61" s="11" t="s">
        <v>590</v>
      </c>
      <c r="B61" s="27" t="s">
        <v>10</v>
      </c>
      <c r="C61" s="27" t="s">
        <v>148</v>
      </c>
      <c r="D61" s="28" t="s">
        <v>238</v>
      </c>
      <c r="E61" s="41"/>
      <c r="F61" s="23">
        <f>SUM(F62:F63)</f>
        <v>415</v>
      </c>
      <c r="G61" s="23">
        <f t="shared" ref="G61:H61" si="22">SUM(G62:G63)</f>
        <v>426</v>
      </c>
      <c r="H61" s="23">
        <f t="shared" si="22"/>
        <v>440</v>
      </c>
    </row>
    <row r="62" spans="1:8" ht="112.5">
      <c r="A62" s="60" t="s">
        <v>239</v>
      </c>
      <c r="B62" s="27" t="s">
        <v>10</v>
      </c>
      <c r="C62" s="27" t="s">
        <v>148</v>
      </c>
      <c r="D62" s="28" t="s">
        <v>241</v>
      </c>
      <c r="E62" s="28">
        <v>100</v>
      </c>
      <c r="F62" s="23">
        <f>SUM('8'!G44)</f>
        <v>381</v>
      </c>
      <c r="G62" s="23">
        <f>SUM('8'!H44)</f>
        <v>384.8</v>
      </c>
      <c r="H62" s="23">
        <f>SUM('8'!I44)</f>
        <v>388.7</v>
      </c>
    </row>
    <row r="63" spans="1:8" ht="75">
      <c r="A63" s="60" t="s">
        <v>240</v>
      </c>
      <c r="B63" s="27" t="s">
        <v>10</v>
      </c>
      <c r="C63" s="27" t="s">
        <v>148</v>
      </c>
      <c r="D63" s="28" t="s">
        <v>241</v>
      </c>
      <c r="E63" s="28">
        <v>200</v>
      </c>
      <c r="F63" s="23">
        <f>SUM('8'!G45)</f>
        <v>34</v>
      </c>
      <c r="G63" s="23">
        <f>SUM('8'!H45)</f>
        <v>41.2</v>
      </c>
      <c r="H63" s="23">
        <f>SUM('8'!I45)</f>
        <v>51.3</v>
      </c>
    </row>
    <row r="64" spans="1:8" ht="112.5">
      <c r="A64" s="11" t="s">
        <v>575</v>
      </c>
      <c r="B64" s="27" t="s">
        <v>10</v>
      </c>
      <c r="C64" s="27" t="s">
        <v>148</v>
      </c>
      <c r="D64" s="28" t="s">
        <v>243</v>
      </c>
      <c r="E64" s="41"/>
      <c r="F64" s="23">
        <f>SUM(F65:F66)</f>
        <v>406</v>
      </c>
      <c r="G64" s="23">
        <f t="shared" ref="G64:H64" si="23">SUM(G65:G66)</f>
        <v>418</v>
      </c>
      <c r="H64" s="23">
        <f t="shared" si="23"/>
        <v>433</v>
      </c>
    </row>
    <row r="65" spans="1:8" ht="150">
      <c r="A65" s="60" t="s">
        <v>245</v>
      </c>
      <c r="B65" s="27" t="s">
        <v>10</v>
      </c>
      <c r="C65" s="27" t="s">
        <v>148</v>
      </c>
      <c r="D65" s="28" t="s">
        <v>244</v>
      </c>
      <c r="E65" s="28">
        <v>100</v>
      </c>
      <c r="F65" s="23">
        <f>SUM('8'!G47)</f>
        <v>327.60000000000002</v>
      </c>
      <c r="G65" s="23">
        <f>SUM('8'!H47)</f>
        <v>330.9</v>
      </c>
      <c r="H65" s="23">
        <f>SUM('8'!I47)</f>
        <v>334.1</v>
      </c>
    </row>
    <row r="66" spans="1:8" ht="93.75">
      <c r="A66" s="60" t="s">
        <v>246</v>
      </c>
      <c r="B66" s="27" t="s">
        <v>10</v>
      </c>
      <c r="C66" s="27" t="s">
        <v>148</v>
      </c>
      <c r="D66" s="28" t="s">
        <v>244</v>
      </c>
      <c r="E66" s="28">
        <v>200</v>
      </c>
      <c r="F66" s="23">
        <f>SUM('8'!G48)</f>
        <v>78.400000000000006</v>
      </c>
      <c r="G66" s="23">
        <f>SUM('8'!H48)</f>
        <v>87.1</v>
      </c>
      <c r="H66" s="23">
        <f>SUM('8'!I48)</f>
        <v>98.9</v>
      </c>
    </row>
    <row r="67" spans="1:8" ht="56.25">
      <c r="A67" s="11" t="s">
        <v>252</v>
      </c>
      <c r="B67" s="27" t="s">
        <v>10</v>
      </c>
      <c r="C67" s="27" t="s">
        <v>148</v>
      </c>
      <c r="D67" s="28" t="s">
        <v>248</v>
      </c>
      <c r="E67" s="41"/>
      <c r="F67" s="23">
        <f>SUM(F68:F69)</f>
        <v>373</v>
      </c>
      <c r="G67" s="23">
        <f t="shared" ref="G67:H67" si="24">SUM(G68:G69)</f>
        <v>385</v>
      </c>
      <c r="H67" s="23">
        <f t="shared" si="24"/>
        <v>401</v>
      </c>
    </row>
    <row r="68" spans="1:8" ht="112.5">
      <c r="A68" s="60" t="s">
        <v>251</v>
      </c>
      <c r="B68" s="27" t="s">
        <v>10</v>
      </c>
      <c r="C68" s="27" t="s">
        <v>148</v>
      </c>
      <c r="D68" s="28" t="s">
        <v>249</v>
      </c>
      <c r="E68" s="28">
        <v>100</v>
      </c>
      <c r="F68" s="23">
        <f>SUM('8'!G50)</f>
        <v>327.60000000000002</v>
      </c>
      <c r="G68" s="23">
        <f>SUM('8'!H50)</f>
        <v>330.9</v>
      </c>
      <c r="H68" s="23">
        <f>SUM('8'!I50)</f>
        <v>334.1</v>
      </c>
    </row>
    <row r="69" spans="1:8" ht="56.25">
      <c r="A69" s="60" t="s">
        <v>250</v>
      </c>
      <c r="B69" s="27" t="s">
        <v>10</v>
      </c>
      <c r="C69" s="27" t="s">
        <v>148</v>
      </c>
      <c r="D69" s="28" t="s">
        <v>249</v>
      </c>
      <c r="E69" s="28">
        <v>200</v>
      </c>
      <c r="F69" s="23">
        <f>SUM('8'!G51)</f>
        <v>45.4</v>
      </c>
      <c r="G69" s="23">
        <f>SUM('8'!H51)</f>
        <v>54.1</v>
      </c>
      <c r="H69" s="23">
        <f>SUM('8'!I51)</f>
        <v>66.900000000000006</v>
      </c>
    </row>
    <row r="70" spans="1:8" ht="37.5">
      <c r="A70" s="11" t="s">
        <v>145</v>
      </c>
      <c r="B70" s="27" t="s">
        <v>10</v>
      </c>
      <c r="C70" s="27" t="s">
        <v>148</v>
      </c>
      <c r="D70" s="28" t="s">
        <v>146</v>
      </c>
      <c r="E70" s="41"/>
      <c r="F70" s="23">
        <f>SUM(F71:F72)</f>
        <v>14124.2</v>
      </c>
      <c r="G70" s="23">
        <f>SUM(G71:G72)</f>
        <v>10086.9</v>
      </c>
      <c r="H70" s="23">
        <f>SUM(H71:H72)</f>
        <v>9271.5</v>
      </c>
    </row>
    <row r="71" spans="1:8" ht="112.5">
      <c r="A71" s="60" t="s">
        <v>150</v>
      </c>
      <c r="B71" s="27" t="s">
        <v>10</v>
      </c>
      <c r="C71" s="27" t="s">
        <v>148</v>
      </c>
      <c r="D71" s="28" t="s">
        <v>147</v>
      </c>
      <c r="E71" s="28">
        <v>100</v>
      </c>
      <c r="F71" s="23">
        <f>SUM('8'!G55)</f>
        <v>12119.2</v>
      </c>
      <c r="G71" s="23">
        <f>SUM('8'!H55)</f>
        <v>10065.9</v>
      </c>
      <c r="H71" s="23">
        <f>SUM('8'!I55)</f>
        <v>9250.9</v>
      </c>
    </row>
    <row r="72" spans="1:8" ht="56.25">
      <c r="A72" s="60" t="s">
        <v>151</v>
      </c>
      <c r="B72" s="27" t="s">
        <v>10</v>
      </c>
      <c r="C72" s="27" t="s">
        <v>148</v>
      </c>
      <c r="D72" s="28" t="s">
        <v>147</v>
      </c>
      <c r="E72" s="28">
        <v>200</v>
      </c>
      <c r="F72" s="23">
        <f>SUM('8'!G56)</f>
        <v>2005</v>
      </c>
      <c r="G72" s="23">
        <f>SUM('8'!H56)</f>
        <v>21</v>
      </c>
      <c r="H72" s="23">
        <f>SUM('8'!I56)</f>
        <v>20.6</v>
      </c>
    </row>
    <row r="73" spans="1:8" ht="37.5">
      <c r="A73" s="11" t="s">
        <v>589</v>
      </c>
      <c r="B73" s="27" t="s">
        <v>10</v>
      </c>
      <c r="C73" s="27" t="s">
        <v>148</v>
      </c>
      <c r="D73" s="28" t="s">
        <v>153</v>
      </c>
      <c r="E73" s="28"/>
      <c r="F73" s="23">
        <f>SUM(F74)</f>
        <v>388</v>
      </c>
      <c r="G73" s="23">
        <f t="shared" ref="G73:H73" si="25">SUM(G74)</f>
        <v>0</v>
      </c>
      <c r="H73" s="23">
        <f t="shared" si="25"/>
        <v>0</v>
      </c>
    </row>
    <row r="74" spans="1:8" ht="56.25">
      <c r="A74" s="11" t="s">
        <v>577</v>
      </c>
      <c r="B74" s="27" t="s">
        <v>10</v>
      </c>
      <c r="C74" s="27" t="s">
        <v>148</v>
      </c>
      <c r="D74" s="28" t="s">
        <v>155</v>
      </c>
      <c r="E74" s="28"/>
      <c r="F74" s="23">
        <f>SUM(F76+F77+F75+F78)</f>
        <v>388</v>
      </c>
      <c r="G74" s="23">
        <f t="shared" ref="G74:H74" si="26">SUM(G76+G77+G75+G78)</f>
        <v>0</v>
      </c>
      <c r="H74" s="23">
        <f t="shared" si="26"/>
        <v>0</v>
      </c>
    </row>
    <row r="75" spans="1:8" ht="131.25">
      <c r="A75" s="19" t="s">
        <v>540</v>
      </c>
      <c r="B75" s="27" t="s">
        <v>10</v>
      </c>
      <c r="C75" s="27" t="s">
        <v>148</v>
      </c>
      <c r="D75" s="28" t="s">
        <v>210</v>
      </c>
      <c r="E75" s="28">
        <v>200</v>
      </c>
      <c r="F75" s="23">
        <f>SUM('8'!G59)</f>
        <v>12</v>
      </c>
      <c r="G75" s="23">
        <f>SUM('8'!H59)</f>
        <v>0</v>
      </c>
      <c r="H75" s="23">
        <f>SUM('8'!I59)</f>
        <v>0</v>
      </c>
    </row>
    <row r="76" spans="1:8" ht="150">
      <c r="A76" s="60" t="s">
        <v>519</v>
      </c>
      <c r="B76" s="27" t="s">
        <v>10</v>
      </c>
      <c r="C76" s="27" t="s">
        <v>148</v>
      </c>
      <c r="D76" s="28" t="s">
        <v>156</v>
      </c>
      <c r="E76" s="28">
        <v>100</v>
      </c>
      <c r="F76" s="23">
        <f>SUM('8'!G60)</f>
        <v>345.9</v>
      </c>
      <c r="G76" s="23">
        <f>SUM('8'!H60)</f>
        <v>0</v>
      </c>
      <c r="H76" s="23">
        <f>SUM('8'!I60)</f>
        <v>0</v>
      </c>
    </row>
    <row r="77" spans="1:8" ht="93.75">
      <c r="A77" s="60" t="s">
        <v>520</v>
      </c>
      <c r="B77" s="27" t="s">
        <v>10</v>
      </c>
      <c r="C77" s="27" t="s">
        <v>148</v>
      </c>
      <c r="D77" s="28" t="s">
        <v>156</v>
      </c>
      <c r="E77" s="28">
        <v>200</v>
      </c>
      <c r="F77" s="23">
        <f>SUM('8'!G61)</f>
        <v>26.1</v>
      </c>
      <c r="G77" s="23">
        <f>SUM('8'!H61)</f>
        <v>0</v>
      </c>
      <c r="H77" s="23">
        <f>SUM('8'!I61)</f>
        <v>0</v>
      </c>
    </row>
    <row r="78" spans="1:8" ht="56.25">
      <c r="A78" s="20" t="s">
        <v>209</v>
      </c>
      <c r="B78" s="27" t="s">
        <v>10</v>
      </c>
      <c r="C78" s="27" t="s">
        <v>148</v>
      </c>
      <c r="D78" s="28" t="s">
        <v>562</v>
      </c>
      <c r="E78" s="28">
        <v>200</v>
      </c>
      <c r="F78" s="23">
        <f>SUM('8'!G62)</f>
        <v>4</v>
      </c>
      <c r="G78" s="23"/>
      <c r="H78" s="23"/>
    </row>
    <row r="79" spans="1:8" ht="18.75">
      <c r="A79" s="76" t="s">
        <v>200</v>
      </c>
      <c r="B79" s="50" t="s">
        <v>186</v>
      </c>
      <c r="C79" s="50"/>
      <c r="D79" s="41"/>
      <c r="E79" s="41"/>
      <c r="F79" s="22">
        <f>SUM(F80)</f>
        <v>100</v>
      </c>
      <c r="G79" s="22">
        <f t="shared" ref="G79:H79" si="27">SUM(G80)</f>
        <v>0</v>
      </c>
      <c r="H79" s="22">
        <f t="shared" si="27"/>
        <v>0</v>
      </c>
    </row>
    <row r="80" spans="1:8" ht="18.75">
      <c r="A80" s="60" t="s">
        <v>199</v>
      </c>
      <c r="B80" s="27" t="s">
        <v>186</v>
      </c>
      <c r="C80" s="27" t="s">
        <v>129</v>
      </c>
      <c r="D80" s="28"/>
      <c r="E80" s="28"/>
      <c r="F80" s="23">
        <f>SUM(F81)</f>
        <v>100</v>
      </c>
      <c r="G80" s="23">
        <f t="shared" ref="G80:H80" si="28">SUM(G81)</f>
        <v>0</v>
      </c>
      <c r="H80" s="23">
        <f t="shared" si="28"/>
        <v>0</v>
      </c>
    </row>
    <row r="81" spans="1:8" ht="56.25">
      <c r="A81" s="11" t="s">
        <v>166</v>
      </c>
      <c r="B81" s="27" t="s">
        <v>186</v>
      </c>
      <c r="C81" s="27" t="s">
        <v>129</v>
      </c>
      <c r="D81" s="28" t="s">
        <v>139</v>
      </c>
      <c r="E81" s="28"/>
      <c r="F81" s="23">
        <f>SUM(F82)</f>
        <v>100</v>
      </c>
      <c r="G81" s="23">
        <f t="shared" ref="G81:H81" si="29">SUM(G82)</f>
        <v>0</v>
      </c>
      <c r="H81" s="23">
        <f t="shared" si="29"/>
        <v>0</v>
      </c>
    </row>
    <row r="82" spans="1:8" ht="37.5">
      <c r="A82" s="11" t="s">
        <v>167</v>
      </c>
      <c r="B82" s="27" t="s">
        <v>186</v>
      </c>
      <c r="C82" s="27" t="s">
        <v>129</v>
      </c>
      <c r="D82" s="28" t="s">
        <v>140</v>
      </c>
      <c r="E82" s="28"/>
      <c r="F82" s="23">
        <f>SUM(F83)</f>
        <v>100</v>
      </c>
      <c r="G82" s="23">
        <f t="shared" ref="G82:H82" si="30">SUM(G83)</f>
        <v>0</v>
      </c>
      <c r="H82" s="23">
        <f t="shared" si="30"/>
        <v>0</v>
      </c>
    </row>
    <row r="83" spans="1:8" ht="18.75">
      <c r="A83" s="11" t="s">
        <v>203</v>
      </c>
      <c r="B83" s="27" t="s">
        <v>186</v>
      </c>
      <c r="C83" s="27" t="s">
        <v>129</v>
      </c>
      <c r="D83" s="28" t="s">
        <v>202</v>
      </c>
      <c r="E83" s="28"/>
      <c r="F83" s="23">
        <f>SUM(F84)</f>
        <v>100</v>
      </c>
      <c r="G83" s="23">
        <f t="shared" ref="G83:H83" si="31">SUM(G84)</f>
        <v>0</v>
      </c>
      <c r="H83" s="23">
        <f t="shared" si="31"/>
        <v>0</v>
      </c>
    </row>
    <row r="84" spans="1:8" ht="75">
      <c r="A84" s="60" t="s">
        <v>204</v>
      </c>
      <c r="B84" s="27" t="s">
        <v>186</v>
      </c>
      <c r="C84" s="27" t="s">
        <v>129</v>
      </c>
      <c r="D84" s="28" t="s">
        <v>201</v>
      </c>
      <c r="E84" s="28">
        <v>200</v>
      </c>
      <c r="F84" s="23">
        <f>SUM('8'!G68)</f>
        <v>100</v>
      </c>
      <c r="G84" s="23">
        <f>SUM('8'!H68)</f>
        <v>0</v>
      </c>
      <c r="H84" s="23">
        <f>SUM('8'!I68)</f>
        <v>0</v>
      </c>
    </row>
    <row r="85" spans="1:8" ht="37.5">
      <c r="A85" s="65" t="s">
        <v>158</v>
      </c>
      <c r="B85" s="50" t="s">
        <v>57</v>
      </c>
      <c r="C85" s="50"/>
      <c r="D85" s="70"/>
      <c r="E85" s="41"/>
      <c r="F85" s="22">
        <f>SUM(F86)</f>
        <v>1257.9000000000001</v>
      </c>
      <c r="G85" s="22">
        <f t="shared" ref="G85:H85" si="32">SUM(G86)</f>
        <v>1262.0999999999999</v>
      </c>
      <c r="H85" s="22">
        <f t="shared" si="32"/>
        <v>1274.5</v>
      </c>
    </row>
    <row r="86" spans="1:8" ht="37.5">
      <c r="A86" s="60" t="s">
        <v>159</v>
      </c>
      <c r="B86" s="27" t="s">
        <v>57</v>
      </c>
      <c r="C86" s="27" t="s">
        <v>157</v>
      </c>
      <c r="D86" s="52"/>
      <c r="E86" s="28"/>
      <c r="F86" s="23">
        <f>SUM(F87)</f>
        <v>1257.9000000000001</v>
      </c>
      <c r="G86" s="23">
        <f t="shared" ref="G86:H86" si="33">SUM(G87)</f>
        <v>1262.0999999999999</v>
      </c>
      <c r="H86" s="23">
        <f t="shared" si="33"/>
        <v>1274.5</v>
      </c>
    </row>
    <row r="87" spans="1:8" ht="75">
      <c r="A87" s="11" t="s">
        <v>549</v>
      </c>
      <c r="B87" s="27" t="s">
        <v>57</v>
      </c>
      <c r="C87" s="27" t="s">
        <v>157</v>
      </c>
      <c r="D87" s="28" t="s">
        <v>161</v>
      </c>
      <c r="E87" s="41"/>
      <c r="F87" s="23">
        <f>SUM(F88+F92)</f>
        <v>1257.9000000000001</v>
      </c>
      <c r="G87" s="23">
        <f t="shared" ref="G87:H87" si="34">SUM(G88+G92)</f>
        <v>1262.0999999999999</v>
      </c>
      <c r="H87" s="23">
        <f t="shared" si="34"/>
        <v>1274.5</v>
      </c>
    </row>
    <row r="88" spans="1:8" ht="37.5">
      <c r="A88" s="15" t="s">
        <v>550</v>
      </c>
      <c r="B88" s="27" t="s">
        <v>57</v>
      </c>
      <c r="C88" s="27" t="s">
        <v>157</v>
      </c>
      <c r="D88" s="28" t="s">
        <v>177</v>
      </c>
      <c r="E88" s="41"/>
      <c r="F88" s="23">
        <f>SUM(F89:F91)</f>
        <v>30</v>
      </c>
      <c r="G88" s="23">
        <f t="shared" ref="G88:H88" si="35">SUM(G89:G91)</f>
        <v>30</v>
      </c>
      <c r="H88" s="23">
        <f t="shared" si="35"/>
        <v>30</v>
      </c>
    </row>
    <row r="89" spans="1:8" ht="56.25">
      <c r="A89" s="11" t="s">
        <v>556</v>
      </c>
      <c r="B89" s="27" t="s">
        <v>57</v>
      </c>
      <c r="C89" s="27" t="s">
        <v>157</v>
      </c>
      <c r="D89" s="28" t="s">
        <v>555</v>
      </c>
      <c r="E89" s="28">
        <v>200</v>
      </c>
      <c r="F89" s="23">
        <f>'8'!G73</f>
        <v>5</v>
      </c>
      <c r="G89" s="23">
        <f>'8'!H73</f>
        <v>0</v>
      </c>
      <c r="H89" s="23">
        <f>'8'!I73</f>
        <v>0</v>
      </c>
    </row>
    <row r="90" spans="1:8" ht="56.25">
      <c r="A90" s="15" t="s">
        <v>184</v>
      </c>
      <c r="B90" s="27" t="s">
        <v>57</v>
      </c>
      <c r="C90" s="27" t="s">
        <v>157</v>
      </c>
      <c r="D90" s="28" t="s">
        <v>180</v>
      </c>
      <c r="E90" s="28">
        <v>200</v>
      </c>
      <c r="F90" s="23">
        <f>SUM('8'!G75)</f>
        <v>15</v>
      </c>
      <c r="G90" s="23">
        <f>SUM('8'!H75)</f>
        <v>20</v>
      </c>
      <c r="H90" s="23">
        <f>SUM('8'!I75)</f>
        <v>20</v>
      </c>
    </row>
    <row r="91" spans="1:8" ht="56.25">
      <c r="A91" s="11" t="s">
        <v>183</v>
      </c>
      <c r="B91" s="27" t="s">
        <v>57</v>
      </c>
      <c r="C91" s="27" t="s">
        <v>157</v>
      </c>
      <c r="D91" s="28" t="s">
        <v>179</v>
      </c>
      <c r="E91" s="28">
        <v>200</v>
      </c>
      <c r="F91" s="23">
        <f>SUM('8'!G74)</f>
        <v>10</v>
      </c>
      <c r="G91" s="23">
        <f>SUM('8'!H74)</f>
        <v>10</v>
      </c>
      <c r="H91" s="23">
        <f>SUM('8'!I74)</f>
        <v>10</v>
      </c>
    </row>
    <row r="92" spans="1:8" ht="37.5">
      <c r="A92" s="11" t="s">
        <v>551</v>
      </c>
      <c r="B92" s="27" t="s">
        <v>57</v>
      </c>
      <c r="C92" s="27" t="s">
        <v>157</v>
      </c>
      <c r="D92" s="28" t="s">
        <v>162</v>
      </c>
      <c r="E92" s="41"/>
      <c r="F92" s="23">
        <f>SUM(F93:F94)</f>
        <v>1227.9000000000001</v>
      </c>
      <c r="G92" s="23">
        <f t="shared" ref="G92:H92" si="36">SUM(G93:G94)</f>
        <v>1232.0999999999999</v>
      </c>
      <c r="H92" s="23">
        <f t="shared" si="36"/>
        <v>1244.5</v>
      </c>
    </row>
    <row r="93" spans="1:8" ht="112.5">
      <c r="A93" s="60" t="s">
        <v>181</v>
      </c>
      <c r="B93" s="27" t="s">
        <v>57</v>
      </c>
      <c r="C93" s="27" t="s">
        <v>157</v>
      </c>
      <c r="D93" s="28" t="s">
        <v>185</v>
      </c>
      <c r="E93" s="28">
        <v>100</v>
      </c>
      <c r="F93" s="23">
        <f>SUM('8'!G77)</f>
        <v>1217.9000000000001</v>
      </c>
      <c r="G93" s="23">
        <f>SUM('8'!H77)</f>
        <v>1230.0999999999999</v>
      </c>
      <c r="H93" s="23">
        <f>SUM('8'!I77)</f>
        <v>1242.5</v>
      </c>
    </row>
    <row r="94" spans="1:8" ht="75">
      <c r="A94" s="60" t="s">
        <v>182</v>
      </c>
      <c r="B94" s="27" t="s">
        <v>57</v>
      </c>
      <c r="C94" s="27" t="s">
        <v>157</v>
      </c>
      <c r="D94" s="28" t="s">
        <v>185</v>
      </c>
      <c r="E94" s="28">
        <v>200</v>
      </c>
      <c r="F94" s="23">
        <f>SUM('8'!G78)</f>
        <v>10</v>
      </c>
      <c r="G94" s="23">
        <f>SUM('8'!H78)</f>
        <v>2</v>
      </c>
      <c r="H94" s="23">
        <f>SUM('8'!I78)</f>
        <v>2</v>
      </c>
    </row>
    <row r="95" spans="1:8" ht="18.75">
      <c r="A95" s="65" t="s">
        <v>163</v>
      </c>
      <c r="B95" s="50" t="s">
        <v>129</v>
      </c>
      <c r="C95" s="50"/>
      <c r="D95" s="41"/>
      <c r="E95" s="41"/>
      <c r="F95" s="22">
        <f>SUM(F96+F117+F105+F110)</f>
        <v>99609.900000000009</v>
      </c>
      <c r="G95" s="22">
        <f>SUM(G96+G117+G105+G110)</f>
        <v>46360.600000000006</v>
      </c>
      <c r="H95" s="22">
        <f>SUM(H96+H117+H105+H110)</f>
        <v>49965.200000000004</v>
      </c>
    </row>
    <row r="96" spans="1:8" ht="18.75">
      <c r="A96" s="60" t="s">
        <v>164</v>
      </c>
      <c r="B96" s="27" t="s">
        <v>129</v>
      </c>
      <c r="C96" s="27" t="s">
        <v>165</v>
      </c>
      <c r="D96" s="28"/>
      <c r="E96" s="28"/>
      <c r="F96" s="23">
        <f>SUM(F97)</f>
        <v>2267</v>
      </c>
      <c r="G96" s="23">
        <f t="shared" ref="G96:H96" si="37">SUM(G97)</f>
        <v>2267</v>
      </c>
      <c r="H96" s="23">
        <f t="shared" si="37"/>
        <v>2267</v>
      </c>
    </row>
    <row r="97" spans="1:8" ht="56.25">
      <c r="A97" s="11" t="s">
        <v>169</v>
      </c>
      <c r="B97" s="27" t="s">
        <v>129</v>
      </c>
      <c r="C97" s="27" t="s">
        <v>165</v>
      </c>
      <c r="D97" s="28" t="s">
        <v>170</v>
      </c>
      <c r="E97" s="28"/>
      <c r="F97" s="23">
        <f>SUM(F98+F103)</f>
        <v>2267</v>
      </c>
      <c r="G97" s="23">
        <f t="shared" ref="G97:H97" si="38">SUM(G98+G103)</f>
        <v>2267</v>
      </c>
      <c r="H97" s="23">
        <f t="shared" si="38"/>
        <v>2267</v>
      </c>
    </row>
    <row r="98" spans="1:8" ht="56.25">
      <c r="A98" s="11" t="s">
        <v>171</v>
      </c>
      <c r="B98" s="27" t="s">
        <v>129</v>
      </c>
      <c r="C98" s="27" t="s">
        <v>165</v>
      </c>
      <c r="D98" s="28" t="s">
        <v>172</v>
      </c>
      <c r="E98" s="28"/>
      <c r="F98" s="23">
        <f>SUM(F99)</f>
        <v>2205.3000000000002</v>
      </c>
      <c r="G98" s="23">
        <f t="shared" ref="G98:H98" si="39">SUM(G99)</f>
        <v>2205.3000000000002</v>
      </c>
      <c r="H98" s="23">
        <f t="shared" si="39"/>
        <v>2205.3000000000002</v>
      </c>
    </row>
    <row r="99" spans="1:8" ht="37.5">
      <c r="A99" s="11" t="s">
        <v>533</v>
      </c>
      <c r="B99" s="27" t="s">
        <v>129</v>
      </c>
      <c r="C99" s="27" t="s">
        <v>165</v>
      </c>
      <c r="D99" s="28" t="s">
        <v>173</v>
      </c>
      <c r="E99" s="28"/>
      <c r="F99" s="23">
        <f>SUM(F100:F102)</f>
        <v>2205.3000000000002</v>
      </c>
      <c r="G99" s="23">
        <f t="shared" ref="G99:H99" si="40">SUM(G100:G102)</f>
        <v>2205.3000000000002</v>
      </c>
      <c r="H99" s="23">
        <f t="shared" si="40"/>
        <v>2205.3000000000002</v>
      </c>
    </row>
    <row r="100" spans="1:8" ht="112.5">
      <c r="A100" s="60" t="s">
        <v>175</v>
      </c>
      <c r="B100" s="27" t="s">
        <v>129</v>
      </c>
      <c r="C100" s="27" t="s">
        <v>165</v>
      </c>
      <c r="D100" s="28" t="s">
        <v>174</v>
      </c>
      <c r="E100" s="28">
        <v>100</v>
      </c>
      <c r="F100" s="23">
        <f>SUM('8'!G84)</f>
        <v>1613.3</v>
      </c>
      <c r="G100" s="23">
        <f>SUM('8'!H84)</f>
        <v>1665.8</v>
      </c>
      <c r="H100" s="23">
        <f>SUM('8'!I84)</f>
        <v>1732.5</v>
      </c>
    </row>
    <row r="101" spans="1:8" ht="56.25">
      <c r="A101" s="60" t="s">
        <v>176</v>
      </c>
      <c r="B101" s="27" t="s">
        <v>129</v>
      </c>
      <c r="C101" s="27" t="s">
        <v>165</v>
      </c>
      <c r="D101" s="28" t="s">
        <v>174</v>
      </c>
      <c r="E101" s="28">
        <v>200</v>
      </c>
      <c r="F101" s="23">
        <f>SUM('8'!G85)</f>
        <v>578</v>
      </c>
      <c r="G101" s="23">
        <f>SUM('8'!H85)</f>
        <v>526.5</v>
      </c>
      <c r="H101" s="23">
        <f>SUM('8'!I85)</f>
        <v>459.8</v>
      </c>
    </row>
    <row r="102" spans="1:8" ht="37.5">
      <c r="A102" s="60" t="s">
        <v>69</v>
      </c>
      <c r="B102" s="27" t="s">
        <v>129</v>
      </c>
      <c r="C102" s="27" t="s">
        <v>165</v>
      </c>
      <c r="D102" s="28" t="s">
        <v>174</v>
      </c>
      <c r="E102" s="28">
        <v>800</v>
      </c>
      <c r="F102" s="23">
        <f>SUM('8'!G86)</f>
        <v>14</v>
      </c>
      <c r="G102" s="23">
        <f>SUM('8'!H86)</f>
        <v>13</v>
      </c>
      <c r="H102" s="23">
        <f>SUM('8'!I86)</f>
        <v>13</v>
      </c>
    </row>
    <row r="103" spans="1:8" ht="37.5">
      <c r="A103" s="60" t="s">
        <v>262</v>
      </c>
      <c r="B103" s="27" t="s">
        <v>129</v>
      </c>
      <c r="C103" s="27" t="s">
        <v>165</v>
      </c>
      <c r="D103" s="28" t="s">
        <v>261</v>
      </c>
      <c r="E103" s="28"/>
      <c r="F103" s="23">
        <f>SUM(F104)</f>
        <v>61.7</v>
      </c>
      <c r="G103" s="23">
        <f t="shared" ref="G103:H103" si="41">SUM(G104)</f>
        <v>61.7</v>
      </c>
      <c r="H103" s="23">
        <f t="shared" si="41"/>
        <v>61.7</v>
      </c>
    </row>
    <row r="104" spans="1:8" ht="56.25">
      <c r="A104" s="60" t="s">
        <v>579</v>
      </c>
      <c r="B104" s="27" t="s">
        <v>129</v>
      </c>
      <c r="C104" s="27" t="s">
        <v>165</v>
      </c>
      <c r="D104" s="28" t="s">
        <v>537</v>
      </c>
      <c r="E104" s="28">
        <v>200</v>
      </c>
      <c r="F104" s="23">
        <f>SUM('8'!G88)</f>
        <v>61.7</v>
      </c>
      <c r="G104" s="23">
        <f>SUM('8'!H88)</f>
        <v>61.7</v>
      </c>
      <c r="H104" s="23">
        <f>SUM('8'!I88)</f>
        <v>61.7</v>
      </c>
    </row>
    <row r="105" spans="1:8" ht="18.75">
      <c r="A105" s="11" t="s">
        <v>314</v>
      </c>
      <c r="B105" s="27" t="s">
        <v>129</v>
      </c>
      <c r="C105" s="27" t="s">
        <v>78</v>
      </c>
      <c r="D105" s="28"/>
      <c r="E105" s="28"/>
      <c r="F105" s="23">
        <f>SUM(F106)</f>
        <v>1</v>
      </c>
      <c r="G105" s="23">
        <f t="shared" ref="G105:H108" si="42">SUM(G106)</f>
        <v>0</v>
      </c>
      <c r="H105" s="23">
        <f t="shared" si="42"/>
        <v>0</v>
      </c>
    </row>
    <row r="106" spans="1:8" ht="75">
      <c r="A106" s="11" t="s">
        <v>535</v>
      </c>
      <c r="B106" s="27" t="s">
        <v>129</v>
      </c>
      <c r="C106" s="27" t="s">
        <v>78</v>
      </c>
      <c r="D106" s="28" t="s">
        <v>287</v>
      </c>
      <c r="E106" s="28"/>
      <c r="F106" s="23">
        <f>SUM(F107)</f>
        <v>1</v>
      </c>
      <c r="G106" s="23">
        <f t="shared" si="42"/>
        <v>0</v>
      </c>
      <c r="H106" s="23">
        <f t="shared" si="42"/>
        <v>0</v>
      </c>
    </row>
    <row r="107" spans="1:8" ht="37.5">
      <c r="A107" s="11" t="s">
        <v>309</v>
      </c>
      <c r="B107" s="27" t="s">
        <v>129</v>
      </c>
      <c r="C107" s="27" t="s">
        <v>78</v>
      </c>
      <c r="D107" s="28" t="s">
        <v>304</v>
      </c>
      <c r="E107" s="28"/>
      <c r="F107" s="23">
        <f>SUM(F108)</f>
        <v>1</v>
      </c>
      <c r="G107" s="23">
        <f t="shared" si="42"/>
        <v>0</v>
      </c>
      <c r="H107" s="23">
        <f t="shared" si="42"/>
        <v>0</v>
      </c>
    </row>
    <row r="108" spans="1:8" ht="37.5">
      <c r="A108" s="11" t="s">
        <v>317</v>
      </c>
      <c r="B108" s="27" t="s">
        <v>129</v>
      </c>
      <c r="C108" s="27" t="s">
        <v>78</v>
      </c>
      <c r="D108" s="28" t="s">
        <v>315</v>
      </c>
      <c r="E108" s="28"/>
      <c r="F108" s="23">
        <f>SUM(F109)</f>
        <v>1</v>
      </c>
      <c r="G108" s="23">
        <f t="shared" si="42"/>
        <v>0</v>
      </c>
      <c r="H108" s="23">
        <f t="shared" si="42"/>
        <v>0</v>
      </c>
    </row>
    <row r="109" spans="1:8" ht="75">
      <c r="A109" s="11" t="s">
        <v>580</v>
      </c>
      <c r="B109" s="27" t="s">
        <v>129</v>
      </c>
      <c r="C109" s="27" t="s">
        <v>78</v>
      </c>
      <c r="D109" s="28" t="s">
        <v>316</v>
      </c>
      <c r="E109" s="28">
        <v>600</v>
      </c>
      <c r="F109" s="23">
        <f>SUM('8'!G93)</f>
        <v>1</v>
      </c>
      <c r="G109" s="23">
        <f>SUM('8'!H93)</f>
        <v>0</v>
      </c>
      <c r="H109" s="23">
        <f>SUM('8'!I93)</f>
        <v>0</v>
      </c>
    </row>
    <row r="110" spans="1:8" ht="18.75">
      <c r="A110" s="11" t="s">
        <v>308</v>
      </c>
      <c r="B110" s="27" t="s">
        <v>129</v>
      </c>
      <c r="C110" s="27" t="s">
        <v>157</v>
      </c>
      <c r="D110" s="28"/>
      <c r="E110" s="28"/>
      <c r="F110" s="23">
        <f>SUM(F111)</f>
        <v>88947.6</v>
      </c>
      <c r="G110" s="23">
        <f t="shared" ref="G110:H110" si="43">SUM(G111)</f>
        <v>41519.300000000003</v>
      </c>
      <c r="H110" s="23">
        <f t="shared" si="43"/>
        <v>45073.9</v>
      </c>
    </row>
    <row r="111" spans="1:8" ht="75">
      <c r="A111" s="11" t="s">
        <v>535</v>
      </c>
      <c r="B111" s="27" t="s">
        <v>129</v>
      </c>
      <c r="C111" s="27" t="s">
        <v>157</v>
      </c>
      <c r="D111" s="28" t="s">
        <v>287</v>
      </c>
      <c r="E111" s="28"/>
      <c r="F111" s="23">
        <f>SUM(F112)</f>
        <v>88947.6</v>
      </c>
      <c r="G111" s="23">
        <f t="shared" ref="G111:H111" si="44">SUM(G112)</f>
        <v>41519.300000000003</v>
      </c>
      <c r="H111" s="23">
        <f t="shared" si="44"/>
        <v>45073.9</v>
      </c>
    </row>
    <row r="112" spans="1:8" ht="37.5">
      <c r="A112" s="11" t="s">
        <v>309</v>
      </c>
      <c r="B112" s="27" t="s">
        <v>129</v>
      </c>
      <c r="C112" s="27" t="s">
        <v>157</v>
      </c>
      <c r="D112" s="28" t="s">
        <v>304</v>
      </c>
      <c r="E112" s="28"/>
      <c r="F112" s="23">
        <f>SUM(F113)</f>
        <v>88947.6</v>
      </c>
      <c r="G112" s="23">
        <f t="shared" ref="G112:H112" si="45">SUM(G113)</f>
        <v>41519.300000000003</v>
      </c>
      <c r="H112" s="23">
        <f t="shared" si="45"/>
        <v>45073.9</v>
      </c>
    </row>
    <row r="113" spans="1:8" ht="37.5">
      <c r="A113" s="11" t="s">
        <v>310</v>
      </c>
      <c r="B113" s="27" t="s">
        <v>129</v>
      </c>
      <c r="C113" s="27" t="s">
        <v>157</v>
      </c>
      <c r="D113" s="28" t="s">
        <v>305</v>
      </c>
      <c r="E113" s="28"/>
      <c r="F113" s="23">
        <f>SUM(F114:F116)</f>
        <v>88947.6</v>
      </c>
      <c r="G113" s="23">
        <f>SUM(G114:G116)</f>
        <v>41519.300000000003</v>
      </c>
      <c r="H113" s="23">
        <f>SUM(H114:H116)</f>
        <v>45073.9</v>
      </c>
    </row>
    <row r="114" spans="1:8" ht="75">
      <c r="A114" s="11" t="s">
        <v>311</v>
      </c>
      <c r="B114" s="27" t="s">
        <v>129</v>
      </c>
      <c r="C114" s="27" t="s">
        <v>157</v>
      </c>
      <c r="D114" s="28" t="s">
        <v>306</v>
      </c>
      <c r="E114" s="28">
        <v>500</v>
      </c>
      <c r="F114" s="23">
        <f>SUM('8'!G98)</f>
        <v>43388.6</v>
      </c>
      <c r="G114" s="23">
        <f>SUM('8'!H98)</f>
        <v>27222.3</v>
      </c>
      <c r="H114" s="23">
        <f>SUM('8'!I98)</f>
        <v>29574.9</v>
      </c>
    </row>
    <row r="115" spans="1:8" ht="75">
      <c r="A115" s="11" t="s">
        <v>311</v>
      </c>
      <c r="B115" s="27" t="s">
        <v>129</v>
      </c>
      <c r="C115" s="27" t="s">
        <v>157</v>
      </c>
      <c r="D115" s="28" t="s">
        <v>307</v>
      </c>
      <c r="E115" s="28">
        <v>500</v>
      </c>
      <c r="F115" s="23">
        <f>SUM('8'!G99)</f>
        <v>32000</v>
      </c>
      <c r="G115" s="23">
        <f>SUM('8'!H99)</f>
        <v>0</v>
      </c>
      <c r="H115" s="23">
        <f>SUM('8'!I99)</f>
        <v>0</v>
      </c>
    </row>
    <row r="116" spans="1:8" ht="93.75">
      <c r="A116" s="11" t="s">
        <v>312</v>
      </c>
      <c r="B116" s="27" t="s">
        <v>129</v>
      </c>
      <c r="C116" s="27" t="s">
        <v>157</v>
      </c>
      <c r="D116" s="28" t="s">
        <v>313</v>
      </c>
      <c r="E116" s="28">
        <v>200</v>
      </c>
      <c r="F116" s="23">
        <f>SUM('8'!G100)</f>
        <v>13559</v>
      </c>
      <c r="G116" s="23">
        <f>SUM('8'!H100)</f>
        <v>14297</v>
      </c>
      <c r="H116" s="23">
        <f>SUM('8'!I100)</f>
        <v>15499</v>
      </c>
    </row>
    <row r="117" spans="1:8" ht="18.75">
      <c r="A117" s="60" t="s">
        <v>196</v>
      </c>
      <c r="B117" s="27" t="s">
        <v>129</v>
      </c>
      <c r="C117" s="27" t="s">
        <v>195</v>
      </c>
      <c r="D117" s="28"/>
      <c r="E117" s="28"/>
      <c r="F117" s="23">
        <f>SUM(F130+F125+F118)</f>
        <v>8394.2999999999993</v>
      </c>
      <c r="G117" s="23">
        <f>SUM(G130+G125+G118)</f>
        <v>2574.3000000000002</v>
      </c>
      <c r="H117" s="23">
        <f>SUM(H130+H125+H118)</f>
        <v>2624.3</v>
      </c>
    </row>
    <row r="118" spans="1:8" ht="75">
      <c r="A118" s="11" t="s">
        <v>535</v>
      </c>
      <c r="B118" s="27" t="s">
        <v>129</v>
      </c>
      <c r="C118" s="27" t="s">
        <v>195</v>
      </c>
      <c r="D118" s="28" t="s">
        <v>287</v>
      </c>
      <c r="E118" s="28"/>
      <c r="F118" s="23">
        <f>SUM(F122+F119)</f>
        <v>3600</v>
      </c>
      <c r="G118" s="23">
        <f t="shared" ref="G118:H118" si="46">SUM(G122+G119)</f>
        <v>0</v>
      </c>
      <c r="H118" s="23">
        <f t="shared" si="46"/>
        <v>0</v>
      </c>
    </row>
    <row r="119" spans="1:8" ht="18.75">
      <c r="A119" s="14" t="s">
        <v>291</v>
      </c>
      <c r="B119" s="27" t="s">
        <v>129</v>
      </c>
      <c r="C119" s="27" t="s">
        <v>195</v>
      </c>
      <c r="D119" s="28" t="s">
        <v>288</v>
      </c>
      <c r="E119" s="28"/>
      <c r="F119" s="23">
        <f>F120</f>
        <v>1600</v>
      </c>
      <c r="G119" s="23">
        <f t="shared" ref="G119:H119" si="47">G120</f>
        <v>0</v>
      </c>
      <c r="H119" s="23">
        <f t="shared" si="47"/>
        <v>0</v>
      </c>
    </row>
    <row r="120" spans="1:8" ht="56.25">
      <c r="A120" s="11" t="s">
        <v>297</v>
      </c>
      <c r="B120" s="27" t="s">
        <v>129</v>
      </c>
      <c r="C120" s="27" t="s">
        <v>195</v>
      </c>
      <c r="D120" s="28" t="s">
        <v>295</v>
      </c>
      <c r="E120" s="28"/>
      <c r="F120" s="23">
        <f>F121</f>
        <v>1600</v>
      </c>
      <c r="G120" s="23">
        <f t="shared" ref="G120:H120" si="48">G121</f>
        <v>0</v>
      </c>
      <c r="H120" s="23">
        <f t="shared" si="48"/>
        <v>0</v>
      </c>
    </row>
    <row r="121" spans="1:8" ht="56.25">
      <c r="A121" s="11" t="s">
        <v>573</v>
      </c>
      <c r="B121" s="27" t="s">
        <v>129</v>
      </c>
      <c r="C121" s="27" t="s">
        <v>195</v>
      </c>
      <c r="D121" s="28" t="s">
        <v>572</v>
      </c>
      <c r="E121" s="28">
        <v>200</v>
      </c>
      <c r="F121" s="23">
        <f>'8'!G105</f>
        <v>1600</v>
      </c>
      <c r="G121" s="23">
        <f>'8'!H105</f>
        <v>0</v>
      </c>
      <c r="H121" s="23">
        <f>'8'!I105</f>
        <v>0</v>
      </c>
    </row>
    <row r="122" spans="1:8" ht="56.25">
      <c r="A122" s="11" t="s">
        <v>322</v>
      </c>
      <c r="B122" s="27" t="s">
        <v>129</v>
      </c>
      <c r="C122" s="27" t="s">
        <v>195</v>
      </c>
      <c r="D122" s="28" t="s">
        <v>319</v>
      </c>
      <c r="E122" s="28"/>
      <c r="F122" s="23">
        <f>SUM(F123)</f>
        <v>2000</v>
      </c>
      <c r="G122" s="23">
        <f t="shared" ref="G122:H122" si="49">SUM(G123)</f>
        <v>0</v>
      </c>
      <c r="H122" s="23">
        <f t="shared" si="49"/>
        <v>0</v>
      </c>
    </row>
    <row r="123" spans="1:8" ht="18.75">
      <c r="A123" s="11" t="s">
        <v>323</v>
      </c>
      <c r="B123" s="27" t="s">
        <v>129</v>
      </c>
      <c r="C123" s="27" t="s">
        <v>195</v>
      </c>
      <c r="D123" s="28" t="s">
        <v>320</v>
      </c>
      <c r="E123" s="28"/>
      <c r="F123" s="23">
        <f>SUM(F124)</f>
        <v>2000</v>
      </c>
      <c r="G123" s="23">
        <f t="shared" ref="G123:H123" si="50">SUM(G124)</f>
        <v>0</v>
      </c>
      <c r="H123" s="23">
        <f t="shared" si="50"/>
        <v>0</v>
      </c>
    </row>
    <row r="124" spans="1:8" ht="56.25">
      <c r="A124" s="11" t="s">
        <v>324</v>
      </c>
      <c r="B124" s="27" t="s">
        <v>129</v>
      </c>
      <c r="C124" s="27" t="s">
        <v>195</v>
      </c>
      <c r="D124" s="28" t="s">
        <v>321</v>
      </c>
      <c r="E124" s="28">
        <v>200</v>
      </c>
      <c r="F124" s="23">
        <f>SUM('8'!G108)</f>
        <v>2000</v>
      </c>
      <c r="G124" s="23">
        <f>SUM('8'!H108)</f>
        <v>0</v>
      </c>
      <c r="H124" s="23">
        <f>SUM('8'!I108)</f>
        <v>0</v>
      </c>
    </row>
    <row r="125" spans="1:8" ht="56.25">
      <c r="A125" s="11" t="s">
        <v>169</v>
      </c>
      <c r="B125" s="27" t="s">
        <v>129</v>
      </c>
      <c r="C125" s="27" t="s">
        <v>195</v>
      </c>
      <c r="D125" s="28" t="s">
        <v>170</v>
      </c>
      <c r="E125" s="28"/>
      <c r="F125" s="23">
        <f>SUM(F126)</f>
        <v>2350</v>
      </c>
      <c r="G125" s="23">
        <f t="shared" ref="G125:H125" si="51">SUM(G126)</f>
        <v>2400</v>
      </c>
      <c r="H125" s="23">
        <f t="shared" si="51"/>
        <v>2450</v>
      </c>
    </row>
    <row r="126" spans="1:8" ht="18.75">
      <c r="A126" s="60" t="s">
        <v>255</v>
      </c>
      <c r="B126" s="27" t="s">
        <v>129</v>
      </c>
      <c r="C126" s="27" t="s">
        <v>195</v>
      </c>
      <c r="D126" s="28" t="s">
        <v>254</v>
      </c>
      <c r="E126" s="28"/>
      <c r="F126" s="23">
        <f>SUM(F127)</f>
        <v>2350</v>
      </c>
      <c r="G126" s="23">
        <f t="shared" ref="G126:H126" si="52">SUM(G127)</f>
        <v>2400</v>
      </c>
      <c r="H126" s="23">
        <f t="shared" si="52"/>
        <v>2450</v>
      </c>
    </row>
    <row r="127" spans="1:8" ht="37.5">
      <c r="A127" s="60" t="s">
        <v>257</v>
      </c>
      <c r="B127" s="27" t="s">
        <v>129</v>
      </c>
      <c r="C127" s="27" t="s">
        <v>195</v>
      </c>
      <c r="D127" s="28" t="s">
        <v>256</v>
      </c>
      <c r="E127" s="28"/>
      <c r="F127" s="23">
        <f>SUM(F128:F129)</f>
        <v>2350</v>
      </c>
      <c r="G127" s="23">
        <f t="shared" ref="G127:H127" si="53">SUM(G128:G129)</f>
        <v>2400</v>
      </c>
      <c r="H127" s="23">
        <f t="shared" si="53"/>
        <v>2450</v>
      </c>
    </row>
    <row r="128" spans="1:8" ht="75">
      <c r="A128" s="60" t="s">
        <v>260</v>
      </c>
      <c r="B128" s="27" t="s">
        <v>129</v>
      </c>
      <c r="C128" s="27" t="s">
        <v>195</v>
      </c>
      <c r="D128" s="28" t="s">
        <v>258</v>
      </c>
      <c r="E128" s="28">
        <v>800</v>
      </c>
      <c r="F128" s="23">
        <f>SUM('8'!G112)</f>
        <v>1175</v>
      </c>
      <c r="G128" s="23">
        <f>SUM('8'!H112)</f>
        <v>1200</v>
      </c>
      <c r="H128" s="23">
        <f>SUM('8'!I112)</f>
        <v>1225</v>
      </c>
    </row>
    <row r="129" spans="1:8" ht="75">
      <c r="A129" s="60" t="s">
        <v>259</v>
      </c>
      <c r="B129" s="27" t="s">
        <v>129</v>
      </c>
      <c r="C129" s="27" t="s">
        <v>195</v>
      </c>
      <c r="D129" s="28" t="s">
        <v>563</v>
      </c>
      <c r="E129" s="28">
        <v>800</v>
      </c>
      <c r="F129" s="23">
        <f>SUM('8'!G113)</f>
        <v>1175</v>
      </c>
      <c r="G129" s="23">
        <f>SUM('8'!H113)</f>
        <v>1200</v>
      </c>
      <c r="H129" s="23">
        <f>SUM('8'!I113)</f>
        <v>1225</v>
      </c>
    </row>
    <row r="130" spans="1:8" ht="56.25">
      <c r="A130" s="11" t="s">
        <v>166</v>
      </c>
      <c r="B130" s="27" t="s">
        <v>129</v>
      </c>
      <c r="C130" s="27" t="s">
        <v>195</v>
      </c>
      <c r="D130" s="28" t="s">
        <v>139</v>
      </c>
      <c r="E130" s="28"/>
      <c r="F130" s="23">
        <f>SUM(F134+F131)</f>
        <v>2444.3000000000002</v>
      </c>
      <c r="G130" s="23">
        <f t="shared" ref="G130:H130" si="54">SUM(G134+G131)</f>
        <v>174.3</v>
      </c>
      <c r="H130" s="23">
        <f t="shared" si="54"/>
        <v>174.3</v>
      </c>
    </row>
    <row r="131" spans="1:8" ht="37.5">
      <c r="A131" s="11" t="s">
        <v>167</v>
      </c>
      <c r="B131" s="27" t="s">
        <v>129</v>
      </c>
      <c r="C131" s="27" t="s">
        <v>195</v>
      </c>
      <c r="D131" s="28" t="s">
        <v>140</v>
      </c>
      <c r="E131" s="28"/>
      <c r="F131" s="23">
        <f>SUM(F132)</f>
        <v>2010</v>
      </c>
      <c r="G131" s="23">
        <f t="shared" ref="G131:H131" si="55">SUM(G132)</f>
        <v>28</v>
      </c>
      <c r="H131" s="23">
        <f t="shared" si="55"/>
        <v>28</v>
      </c>
    </row>
    <row r="132" spans="1:8" ht="37.5">
      <c r="A132" s="11" t="s">
        <v>188</v>
      </c>
      <c r="B132" s="27" t="s">
        <v>129</v>
      </c>
      <c r="C132" s="27" t="s">
        <v>195</v>
      </c>
      <c r="D132" s="28" t="s">
        <v>189</v>
      </c>
      <c r="E132" s="28"/>
      <c r="F132" s="23">
        <f>SUM(F133)</f>
        <v>2010</v>
      </c>
      <c r="G132" s="23">
        <f t="shared" ref="G132:H132" si="56">SUM(G133)</f>
        <v>28</v>
      </c>
      <c r="H132" s="23">
        <f t="shared" si="56"/>
        <v>28</v>
      </c>
    </row>
    <row r="133" spans="1:8" ht="56.25">
      <c r="A133" s="60" t="s">
        <v>193</v>
      </c>
      <c r="B133" s="27" t="s">
        <v>129</v>
      </c>
      <c r="C133" s="27" t="s">
        <v>195</v>
      </c>
      <c r="D133" s="28" t="s">
        <v>191</v>
      </c>
      <c r="E133" s="28">
        <v>200</v>
      </c>
      <c r="F133" s="23">
        <f>SUM('8'!G117)</f>
        <v>2010</v>
      </c>
      <c r="G133" s="23">
        <f>SUM('8'!H117)</f>
        <v>28</v>
      </c>
      <c r="H133" s="23">
        <f>SUM('8'!I117)</f>
        <v>28</v>
      </c>
    </row>
    <row r="134" spans="1:8" ht="37.5">
      <c r="A134" s="11" t="s">
        <v>581</v>
      </c>
      <c r="B134" s="27" t="s">
        <v>129</v>
      </c>
      <c r="C134" s="27" t="s">
        <v>195</v>
      </c>
      <c r="D134" s="28" t="s">
        <v>153</v>
      </c>
      <c r="E134" s="28"/>
      <c r="F134" s="23">
        <f>SUM(F138+F135)</f>
        <v>434.3</v>
      </c>
      <c r="G134" s="23">
        <f t="shared" ref="G134:H134" si="57">SUM(G138+G135)</f>
        <v>146.30000000000001</v>
      </c>
      <c r="H134" s="23">
        <f t="shared" si="57"/>
        <v>146.30000000000001</v>
      </c>
    </row>
    <row r="135" spans="1:8" ht="56.25">
      <c r="A135" s="11" t="s">
        <v>197</v>
      </c>
      <c r="B135" s="27" t="s">
        <v>129</v>
      </c>
      <c r="C135" s="27" t="s">
        <v>195</v>
      </c>
      <c r="D135" s="28" t="s">
        <v>155</v>
      </c>
      <c r="E135" s="28"/>
      <c r="F135" s="23">
        <f>SUM(F137+F136)</f>
        <v>313</v>
      </c>
      <c r="G135" s="23">
        <f t="shared" ref="G135:H135" si="58">SUM(G137+G136)</f>
        <v>25</v>
      </c>
      <c r="H135" s="23">
        <f t="shared" si="58"/>
        <v>25</v>
      </c>
    </row>
    <row r="136" spans="1:8" ht="93.75">
      <c r="A136" s="60" t="s">
        <v>520</v>
      </c>
      <c r="B136" s="27" t="s">
        <v>129</v>
      </c>
      <c r="C136" s="27" t="s">
        <v>195</v>
      </c>
      <c r="D136" s="28" t="s">
        <v>156</v>
      </c>
      <c r="E136" s="28">
        <v>200</v>
      </c>
      <c r="F136" s="23">
        <f>'8'!G393</f>
        <v>288</v>
      </c>
      <c r="G136" s="23">
        <f>'8'!H393</f>
        <v>0</v>
      </c>
      <c r="H136" s="23">
        <f>'8'!I393</f>
        <v>0</v>
      </c>
    </row>
    <row r="137" spans="1:8" ht="56.25">
      <c r="A137" s="60" t="s">
        <v>198</v>
      </c>
      <c r="B137" s="27" t="s">
        <v>129</v>
      </c>
      <c r="C137" s="27" t="s">
        <v>195</v>
      </c>
      <c r="D137" s="28" t="s">
        <v>205</v>
      </c>
      <c r="E137" s="28">
        <v>200</v>
      </c>
      <c r="F137" s="23">
        <f>SUM('8'!G120)</f>
        <v>25</v>
      </c>
      <c r="G137" s="23">
        <f>SUM('8'!H120)</f>
        <v>25</v>
      </c>
      <c r="H137" s="23">
        <f>SUM('8'!I120)</f>
        <v>25</v>
      </c>
    </row>
    <row r="138" spans="1:8" ht="37.5">
      <c r="A138" s="11" t="s">
        <v>207</v>
      </c>
      <c r="B138" s="27" t="s">
        <v>129</v>
      </c>
      <c r="C138" s="27" t="s">
        <v>195</v>
      </c>
      <c r="D138" s="28" t="s">
        <v>206</v>
      </c>
      <c r="E138" s="28"/>
      <c r="F138" s="23">
        <f>SUM(F139)</f>
        <v>121.3</v>
      </c>
      <c r="G138" s="23">
        <f t="shared" ref="G138:H138" si="59">SUM(G139)</f>
        <v>121.3</v>
      </c>
      <c r="H138" s="23">
        <f t="shared" si="59"/>
        <v>121.3</v>
      </c>
    </row>
    <row r="139" spans="1:8" ht="37.5">
      <c r="A139" s="60" t="s">
        <v>330</v>
      </c>
      <c r="B139" s="27" t="s">
        <v>129</v>
      </c>
      <c r="C139" s="27" t="s">
        <v>195</v>
      </c>
      <c r="D139" s="28" t="s">
        <v>208</v>
      </c>
      <c r="E139" s="28">
        <v>500</v>
      </c>
      <c r="F139" s="23">
        <f>SUM('8'!G122)</f>
        <v>121.3</v>
      </c>
      <c r="G139" s="23">
        <f>SUM('8'!H122)</f>
        <v>121.3</v>
      </c>
      <c r="H139" s="23">
        <f>SUM('8'!I122)</f>
        <v>121.3</v>
      </c>
    </row>
    <row r="140" spans="1:8" ht="18.75">
      <c r="A140" s="65" t="s">
        <v>279</v>
      </c>
      <c r="B140" s="50" t="s">
        <v>165</v>
      </c>
      <c r="C140" s="50"/>
      <c r="D140" s="41"/>
      <c r="E140" s="71"/>
      <c r="F140" s="72">
        <f>SUM(F141+F151)</f>
        <v>21053.315000000002</v>
      </c>
      <c r="G140" s="72">
        <f t="shared" ref="G140:H140" si="60">SUM(G141+G151)</f>
        <v>41445.127999999997</v>
      </c>
      <c r="H140" s="72">
        <f t="shared" si="60"/>
        <v>176720.00400000002</v>
      </c>
    </row>
    <row r="141" spans="1:8" ht="18.75">
      <c r="A141" s="75" t="s">
        <v>280</v>
      </c>
      <c r="B141" s="27" t="s">
        <v>165</v>
      </c>
      <c r="C141" s="27" t="s">
        <v>57</v>
      </c>
      <c r="D141" s="28"/>
      <c r="E141" s="54"/>
      <c r="F141" s="33">
        <f>SUM(F147+F142)</f>
        <v>4247.3150000000005</v>
      </c>
      <c r="G141" s="33">
        <f>SUM(G147+G142)</f>
        <v>7208.9279999999999</v>
      </c>
      <c r="H141" s="33">
        <f>SUM(H147+H142)</f>
        <v>8126.4040000000005</v>
      </c>
    </row>
    <row r="142" spans="1:8" ht="75">
      <c r="A142" s="11" t="s">
        <v>535</v>
      </c>
      <c r="B142" s="27" t="s">
        <v>165</v>
      </c>
      <c r="C142" s="27" t="s">
        <v>57</v>
      </c>
      <c r="D142" s="54" t="s">
        <v>287</v>
      </c>
      <c r="E142" s="28"/>
      <c r="F142" s="33">
        <f>SUM(F143)</f>
        <v>4247.3150000000005</v>
      </c>
      <c r="G142" s="33">
        <f t="shared" ref="G142:H142" si="61">SUM(G143)</f>
        <v>1658.9280000000001</v>
      </c>
      <c r="H142" s="33">
        <f t="shared" si="61"/>
        <v>2576.404</v>
      </c>
    </row>
    <row r="143" spans="1:8" ht="56.25">
      <c r="A143" s="11" t="s">
        <v>302</v>
      </c>
      <c r="B143" s="27" t="s">
        <v>165</v>
      </c>
      <c r="C143" s="27" t="s">
        <v>57</v>
      </c>
      <c r="D143" s="54" t="s">
        <v>298</v>
      </c>
      <c r="E143" s="28"/>
      <c r="F143" s="33">
        <f>SUM(F144)</f>
        <v>4247.3150000000005</v>
      </c>
      <c r="G143" s="33">
        <f t="shared" ref="G143:H143" si="62">SUM(G144)</f>
        <v>1658.9280000000001</v>
      </c>
      <c r="H143" s="33">
        <f t="shared" si="62"/>
        <v>2576.404</v>
      </c>
    </row>
    <row r="144" spans="1:8" ht="56.25">
      <c r="A144" s="11" t="s">
        <v>547</v>
      </c>
      <c r="B144" s="27" t="s">
        <v>165</v>
      </c>
      <c r="C144" s="27" t="s">
        <v>57</v>
      </c>
      <c r="D144" s="54" t="s">
        <v>299</v>
      </c>
      <c r="E144" s="28"/>
      <c r="F144" s="33">
        <f>SUM(F145:F146)</f>
        <v>4247.3150000000005</v>
      </c>
      <c r="G144" s="33">
        <f t="shared" ref="G144:H144" si="63">SUM(G145:G146)</f>
        <v>1658.9280000000001</v>
      </c>
      <c r="H144" s="33">
        <f t="shared" si="63"/>
        <v>2576.404</v>
      </c>
    </row>
    <row r="145" spans="1:8" ht="93.75">
      <c r="A145" s="11" t="s">
        <v>591</v>
      </c>
      <c r="B145" s="27" t="s">
        <v>165</v>
      </c>
      <c r="C145" s="27" t="s">
        <v>57</v>
      </c>
      <c r="D145" s="54" t="s">
        <v>301</v>
      </c>
      <c r="E145" s="28">
        <v>500</v>
      </c>
      <c r="F145" s="33">
        <f>SUM('8'!G128)</f>
        <v>2588.3870000000002</v>
      </c>
      <c r="G145" s="33">
        <f>SUM('8'!H128)</f>
        <v>0</v>
      </c>
      <c r="H145" s="33">
        <f>SUM('8'!I128)</f>
        <v>917.476</v>
      </c>
    </row>
    <row r="146" spans="1:8" ht="75">
      <c r="A146" s="11" t="s">
        <v>303</v>
      </c>
      <c r="B146" s="27" t="s">
        <v>165</v>
      </c>
      <c r="C146" s="27" t="s">
        <v>57</v>
      </c>
      <c r="D146" s="54" t="s">
        <v>300</v>
      </c>
      <c r="E146" s="28">
        <v>500</v>
      </c>
      <c r="F146" s="33">
        <f>SUM('8'!G129)</f>
        <v>1658.9280000000001</v>
      </c>
      <c r="G146" s="33">
        <f>SUM('8'!H129)</f>
        <v>1658.9280000000001</v>
      </c>
      <c r="H146" s="33">
        <f>SUM('8'!I129)</f>
        <v>1658.9280000000001</v>
      </c>
    </row>
    <row r="147" spans="1:8" ht="56.25">
      <c r="A147" s="11" t="s">
        <v>169</v>
      </c>
      <c r="B147" s="27" t="s">
        <v>165</v>
      </c>
      <c r="C147" s="27" t="s">
        <v>57</v>
      </c>
      <c r="D147" s="28" t="s">
        <v>170</v>
      </c>
      <c r="E147" s="54"/>
      <c r="F147" s="33">
        <f>SUM(F148)</f>
        <v>0</v>
      </c>
      <c r="G147" s="33">
        <f t="shared" ref="G147:H147" si="64">SUM(G148)</f>
        <v>5550</v>
      </c>
      <c r="H147" s="33">
        <f t="shared" si="64"/>
        <v>5550</v>
      </c>
    </row>
    <row r="148" spans="1:8" ht="37.5">
      <c r="A148" s="11" t="s">
        <v>267</v>
      </c>
      <c r="B148" s="27" t="s">
        <v>165</v>
      </c>
      <c r="C148" s="27" t="s">
        <v>57</v>
      </c>
      <c r="D148" s="28" t="s">
        <v>264</v>
      </c>
      <c r="E148" s="54"/>
      <c r="F148" s="33">
        <f>SUM(F149)</f>
        <v>0</v>
      </c>
      <c r="G148" s="33">
        <f t="shared" ref="G148:H148" si="65">SUM(G149)</f>
        <v>5550</v>
      </c>
      <c r="H148" s="33">
        <f t="shared" si="65"/>
        <v>5550</v>
      </c>
    </row>
    <row r="149" spans="1:8" ht="18.75">
      <c r="A149" s="11" t="s">
        <v>284</v>
      </c>
      <c r="B149" s="27" t="s">
        <v>165</v>
      </c>
      <c r="C149" s="27" t="s">
        <v>57</v>
      </c>
      <c r="D149" s="28" t="s">
        <v>281</v>
      </c>
      <c r="E149" s="54"/>
      <c r="F149" s="33">
        <f>SUM(F150)</f>
        <v>0</v>
      </c>
      <c r="G149" s="33">
        <f t="shared" ref="G149:H149" si="66">SUM(G150)</f>
        <v>5550</v>
      </c>
      <c r="H149" s="33">
        <f t="shared" si="66"/>
        <v>5550</v>
      </c>
    </row>
    <row r="150" spans="1:8" ht="18.75">
      <c r="A150" s="11" t="s">
        <v>282</v>
      </c>
      <c r="B150" s="27" t="s">
        <v>165</v>
      </c>
      <c r="C150" s="27" t="s">
        <v>57</v>
      </c>
      <c r="D150" s="28" t="s">
        <v>283</v>
      </c>
      <c r="E150" s="54">
        <v>500</v>
      </c>
      <c r="F150" s="33">
        <f>SUM('8'!G133)</f>
        <v>0</v>
      </c>
      <c r="G150" s="33">
        <f>SUM('8'!H133)</f>
        <v>5550</v>
      </c>
      <c r="H150" s="33">
        <f>SUM('8'!I133)</f>
        <v>5550</v>
      </c>
    </row>
    <row r="151" spans="1:8" ht="18.75">
      <c r="A151" s="11" t="s">
        <v>294</v>
      </c>
      <c r="B151" s="55" t="s">
        <v>165</v>
      </c>
      <c r="C151" s="55" t="s">
        <v>165</v>
      </c>
      <c r="D151" s="54"/>
      <c r="E151" s="54"/>
      <c r="F151" s="33">
        <f>SUM(F152)</f>
        <v>16806</v>
      </c>
      <c r="G151" s="33">
        <f t="shared" ref="G151:H151" si="67">SUM(G152)</f>
        <v>34236.199999999997</v>
      </c>
      <c r="H151" s="33">
        <f t="shared" si="67"/>
        <v>168593.6</v>
      </c>
    </row>
    <row r="152" spans="1:8" ht="75">
      <c r="A152" s="11" t="s">
        <v>535</v>
      </c>
      <c r="B152" s="55" t="s">
        <v>165</v>
      </c>
      <c r="C152" s="55" t="s">
        <v>165</v>
      </c>
      <c r="D152" s="54" t="s">
        <v>287</v>
      </c>
      <c r="E152" s="54"/>
      <c r="F152" s="33">
        <f>SUM(F153)</f>
        <v>16806</v>
      </c>
      <c r="G152" s="33">
        <f t="shared" ref="G152:H152" si="68">SUM(G153)</f>
        <v>34236.199999999997</v>
      </c>
      <c r="H152" s="33">
        <f t="shared" si="68"/>
        <v>168593.6</v>
      </c>
    </row>
    <row r="153" spans="1:8" ht="18.75">
      <c r="A153" s="11" t="s">
        <v>291</v>
      </c>
      <c r="B153" s="55" t="s">
        <v>165</v>
      </c>
      <c r="C153" s="55" t="s">
        <v>165</v>
      </c>
      <c r="D153" s="54" t="s">
        <v>288</v>
      </c>
      <c r="E153" s="54"/>
      <c r="F153" s="33">
        <f>SUM(F154)</f>
        <v>16806</v>
      </c>
      <c r="G153" s="33">
        <f t="shared" ref="G153:H153" si="69">SUM(G154)</f>
        <v>34236.199999999997</v>
      </c>
      <c r="H153" s="33">
        <f t="shared" si="69"/>
        <v>168593.6</v>
      </c>
    </row>
    <row r="154" spans="1:8" ht="56.25">
      <c r="A154" s="11" t="s">
        <v>297</v>
      </c>
      <c r="B154" s="55" t="s">
        <v>165</v>
      </c>
      <c r="C154" s="55" t="s">
        <v>165</v>
      </c>
      <c r="D154" s="54" t="s">
        <v>295</v>
      </c>
      <c r="E154" s="54"/>
      <c r="F154" s="33">
        <f>SUM(F155)</f>
        <v>16806</v>
      </c>
      <c r="G154" s="33">
        <f t="shared" ref="G154:H154" si="70">SUM(G155)</f>
        <v>34236.199999999997</v>
      </c>
      <c r="H154" s="33">
        <f t="shared" si="70"/>
        <v>168593.6</v>
      </c>
    </row>
    <row r="155" spans="1:8" ht="75">
      <c r="A155" s="11" t="s">
        <v>583</v>
      </c>
      <c r="B155" s="55" t="s">
        <v>165</v>
      </c>
      <c r="C155" s="55" t="s">
        <v>165</v>
      </c>
      <c r="D155" s="54" t="s">
        <v>296</v>
      </c>
      <c r="E155" s="54">
        <v>500</v>
      </c>
      <c r="F155" s="33">
        <f>SUM('8'!G138)</f>
        <v>16806</v>
      </c>
      <c r="G155" s="33">
        <f>SUM('8'!H138)</f>
        <v>34236.199999999997</v>
      </c>
      <c r="H155" s="33">
        <f>SUM('8'!I138)</f>
        <v>168593.6</v>
      </c>
    </row>
    <row r="156" spans="1:8" ht="18.75">
      <c r="A156" s="77" t="s">
        <v>211</v>
      </c>
      <c r="B156" s="73" t="s">
        <v>12</v>
      </c>
      <c r="C156" s="73"/>
      <c r="D156" s="71"/>
      <c r="E156" s="71"/>
      <c r="F156" s="72">
        <f>SUM(F157)</f>
        <v>25</v>
      </c>
      <c r="G156" s="72">
        <f t="shared" ref="G156:H156" si="71">SUM(G157)</f>
        <v>25</v>
      </c>
      <c r="H156" s="72">
        <f t="shared" si="71"/>
        <v>25</v>
      </c>
    </row>
    <row r="157" spans="1:8" ht="37.5">
      <c r="A157" s="60" t="s">
        <v>212</v>
      </c>
      <c r="B157" s="27" t="s">
        <v>12</v>
      </c>
      <c r="C157" s="27" t="s">
        <v>57</v>
      </c>
      <c r="D157" s="28"/>
      <c r="E157" s="28"/>
      <c r="F157" s="23">
        <f>SUM(F158)</f>
        <v>25</v>
      </c>
      <c r="G157" s="23">
        <f t="shared" ref="G157:H157" si="72">SUM(G158)</f>
        <v>25</v>
      </c>
      <c r="H157" s="23">
        <f t="shared" si="72"/>
        <v>25</v>
      </c>
    </row>
    <row r="158" spans="1:8" ht="56.25">
      <c r="A158" s="11" t="s">
        <v>166</v>
      </c>
      <c r="B158" s="27" t="s">
        <v>12</v>
      </c>
      <c r="C158" s="27" t="s">
        <v>57</v>
      </c>
      <c r="D158" s="28" t="s">
        <v>139</v>
      </c>
      <c r="E158" s="28"/>
      <c r="F158" s="23">
        <f>SUM(F159)</f>
        <v>25</v>
      </c>
      <c r="G158" s="23">
        <f t="shared" ref="G158:H158" si="73">SUM(G159)</f>
        <v>25</v>
      </c>
      <c r="H158" s="23">
        <f t="shared" si="73"/>
        <v>25</v>
      </c>
    </row>
    <row r="159" spans="1:8" ht="18.75">
      <c r="A159" s="11" t="s">
        <v>213</v>
      </c>
      <c r="B159" s="27" t="s">
        <v>12</v>
      </c>
      <c r="C159" s="27" t="s">
        <v>57</v>
      </c>
      <c r="D159" s="28" t="s">
        <v>214</v>
      </c>
      <c r="E159" s="28"/>
      <c r="F159" s="23">
        <f>SUM(F160+F162)</f>
        <v>25</v>
      </c>
      <c r="G159" s="23">
        <f t="shared" ref="G159:H159" si="74">SUM(G160+G162)</f>
        <v>25</v>
      </c>
      <c r="H159" s="23">
        <f t="shared" si="74"/>
        <v>25</v>
      </c>
    </row>
    <row r="160" spans="1:8" ht="37.5">
      <c r="A160" s="11" t="s">
        <v>216</v>
      </c>
      <c r="B160" s="27" t="s">
        <v>12</v>
      </c>
      <c r="C160" s="27" t="s">
        <v>57</v>
      </c>
      <c r="D160" s="28" t="s">
        <v>215</v>
      </c>
      <c r="E160" s="28"/>
      <c r="F160" s="23">
        <f>SUM(F161)</f>
        <v>5</v>
      </c>
      <c r="G160" s="23">
        <f t="shared" ref="G160:H160" si="75">SUM(G161)</f>
        <v>5</v>
      </c>
      <c r="H160" s="23">
        <f t="shared" si="75"/>
        <v>5</v>
      </c>
    </row>
    <row r="161" spans="1:11" ht="75">
      <c r="A161" s="60" t="s">
        <v>217</v>
      </c>
      <c r="B161" s="27" t="s">
        <v>12</v>
      </c>
      <c r="C161" s="27" t="s">
        <v>57</v>
      </c>
      <c r="D161" s="28" t="s">
        <v>564</v>
      </c>
      <c r="E161" s="28">
        <v>200</v>
      </c>
      <c r="F161" s="23">
        <f>SUM('8'!G144)</f>
        <v>5</v>
      </c>
      <c r="G161" s="23">
        <f>SUM('8'!H144)</f>
        <v>5</v>
      </c>
      <c r="H161" s="23">
        <f>SUM('8'!I144)</f>
        <v>5</v>
      </c>
    </row>
    <row r="162" spans="1:11" ht="18.75">
      <c r="A162" s="11" t="s">
        <v>218</v>
      </c>
      <c r="B162" s="27" t="s">
        <v>12</v>
      </c>
      <c r="C162" s="27" t="s">
        <v>57</v>
      </c>
      <c r="D162" s="28" t="s">
        <v>219</v>
      </c>
      <c r="E162" s="28"/>
      <c r="F162" s="23">
        <f>SUM(F163:F164)</f>
        <v>20</v>
      </c>
      <c r="G162" s="23">
        <f t="shared" ref="G162:H162" si="76">SUM(G163:G164)</f>
        <v>20</v>
      </c>
      <c r="H162" s="23">
        <f t="shared" si="76"/>
        <v>20</v>
      </c>
    </row>
    <row r="163" spans="1:11" ht="75">
      <c r="A163" s="60" t="s">
        <v>220</v>
      </c>
      <c r="B163" s="27" t="s">
        <v>12</v>
      </c>
      <c r="C163" s="27" t="s">
        <v>57</v>
      </c>
      <c r="D163" s="28" t="s">
        <v>278</v>
      </c>
      <c r="E163" s="28">
        <v>200</v>
      </c>
      <c r="F163" s="23">
        <f>SUM('8'!G146)</f>
        <v>10</v>
      </c>
      <c r="G163" s="23">
        <f>SUM('8'!H146)</f>
        <v>10</v>
      </c>
      <c r="H163" s="23">
        <f>SUM('8'!I146)</f>
        <v>10</v>
      </c>
    </row>
    <row r="164" spans="1:11" ht="75">
      <c r="A164" s="60" t="s">
        <v>543</v>
      </c>
      <c r="B164" s="27" t="s">
        <v>12</v>
      </c>
      <c r="C164" s="27" t="s">
        <v>57</v>
      </c>
      <c r="D164" s="28" t="s">
        <v>521</v>
      </c>
      <c r="E164" s="28">
        <v>200</v>
      </c>
      <c r="F164" s="23">
        <f>SUM('8'!G147)</f>
        <v>10</v>
      </c>
      <c r="G164" s="23">
        <f>SUM('8'!H147)</f>
        <v>10</v>
      </c>
      <c r="H164" s="23">
        <f>SUM('8'!I147)</f>
        <v>10</v>
      </c>
    </row>
    <row r="165" spans="1:11" ht="18.75">
      <c r="A165" s="65" t="s">
        <v>64</v>
      </c>
      <c r="B165" s="50" t="s">
        <v>56</v>
      </c>
      <c r="C165" s="50"/>
      <c r="D165" s="70"/>
      <c r="E165" s="41"/>
      <c r="F165" s="22">
        <f>SUM(F212+F166+F175+F229+F255)</f>
        <v>262935.7</v>
      </c>
      <c r="G165" s="22">
        <f>SUM(G212+G166+G175+G229+G255)</f>
        <v>255120.00000000003</v>
      </c>
      <c r="H165" s="22">
        <f>SUM(H212+H166+H175+H229+H255)</f>
        <v>256749.00000000006</v>
      </c>
      <c r="I165" s="12"/>
      <c r="J165" s="12"/>
      <c r="K165" s="12"/>
    </row>
    <row r="166" spans="1:11" ht="18.75">
      <c r="A166" s="11" t="s">
        <v>341</v>
      </c>
      <c r="B166" s="27" t="s">
        <v>56</v>
      </c>
      <c r="C166" s="27" t="s">
        <v>10</v>
      </c>
      <c r="D166" s="28"/>
      <c r="E166" s="28"/>
      <c r="F166" s="23">
        <f>F167</f>
        <v>39384.5</v>
      </c>
      <c r="G166" s="23">
        <f t="shared" ref="G166:H168" si="77">G167</f>
        <v>39929.199999999997</v>
      </c>
      <c r="H166" s="23">
        <f t="shared" si="77"/>
        <v>41748</v>
      </c>
      <c r="I166" s="12"/>
      <c r="J166" s="12"/>
      <c r="K166" s="12"/>
    </row>
    <row r="167" spans="1:11" ht="37.5">
      <c r="A167" s="11" t="s">
        <v>332</v>
      </c>
      <c r="B167" s="27" t="s">
        <v>56</v>
      </c>
      <c r="C167" s="27" t="s">
        <v>10</v>
      </c>
      <c r="D167" s="28" t="s">
        <v>333</v>
      </c>
      <c r="E167" s="28"/>
      <c r="F167" s="23">
        <f>F168</f>
        <v>39384.5</v>
      </c>
      <c r="G167" s="23">
        <f t="shared" si="77"/>
        <v>39929.199999999997</v>
      </c>
      <c r="H167" s="23">
        <f t="shared" si="77"/>
        <v>41748</v>
      </c>
      <c r="I167" s="12"/>
      <c r="J167" s="12"/>
      <c r="K167" s="12"/>
    </row>
    <row r="168" spans="1:11" ht="37.5">
      <c r="A168" s="11" t="s">
        <v>347</v>
      </c>
      <c r="B168" s="27" t="s">
        <v>56</v>
      </c>
      <c r="C168" s="27" t="s">
        <v>10</v>
      </c>
      <c r="D168" s="28" t="s">
        <v>342</v>
      </c>
      <c r="E168" s="28"/>
      <c r="F168" s="23">
        <f>F169</f>
        <v>39384.5</v>
      </c>
      <c r="G168" s="23">
        <f t="shared" si="77"/>
        <v>39929.199999999997</v>
      </c>
      <c r="H168" s="23">
        <f t="shared" si="77"/>
        <v>41748</v>
      </c>
      <c r="I168" s="12"/>
      <c r="J168" s="12"/>
      <c r="K168" s="12"/>
    </row>
    <row r="169" spans="1:11" ht="37.5">
      <c r="A169" s="11" t="s">
        <v>348</v>
      </c>
      <c r="B169" s="27" t="s">
        <v>56</v>
      </c>
      <c r="C169" s="27" t="s">
        <v>10</v>
      </c>
      <c r="D169" s="28" t="s">
        <v>343</v>
      </c>
      <c r="E169" s="28"/>
      <c r="F169" s="23">
        <f>F171+F173+F170+F172+F174</f>
        <v>39384.5</v>
      </c>
      <c r="G169" s="23">
        <f t="shared" ref="G169:H169" si="78">G171+G173+G170+G172+G174</f>
        <v>39929.199999999997</v>
      </c>
      <c r="H169" s="23">
        <f t="shared" si="78"/>
        <v>41748</v>
      </c>
      <c r="I169" s="12"/>
      <c r="J169" s="12"/>
      <c r="K169" s="12"/>
    </row>
    <row r="170" spans="1:11" ht="112.5">
      <c r="A170" s="11" t="s">
        <v>443</v>
      </c>
      <c r="B170" s="27" t="s">
        <v>56</v>
      </c>
      <c r="C170" s="27" t="s">
        <v>10</v>
      </c>
      <c r="D170" s="28" t="s">
        <v>442</v>
      </c>
      <c r="E170" s="28">
        <v>100</v>
      </c>
      <c r="F170" s="23">
        <f>SUM('8'!G258)</f>
        <v>8462</v>
      </c>
      <c r="G170" s="23">
        <f>SUM('8'!H258)</f>
        <v>7016.1</v>
      </c>
      <c r="H170" s="23">
        <f>SUM('8'!I258)</f>
        <v>7016.1</v>
      </c>
      <c r="I170" s="12"/>
      <c r="J170" s="12"/>
      <c r="K170" s="12"/>
    </row>
    <row r="171" spans="1:11" ht="93.75">
      <c r="A171" s="11" t="s">
        <v>349</v>
      </c>
      <c r="B171" s="27" t="s">
        <v>56</v>
      </c>
      <c r="C171" s="27" t="s">
        <v>10</v>
      </c>
      <c r="D171" s="28" t="s">
        <v>344</v>
      </c>
      <c r="E171" s="28">
        <v>100</v>
      </c>
      <c r="F171" s="23">
        <f>SUM('8'!G259)</f>
        <v>18075.5</v>
      </c>
      <c r="G171" s="23">
        <f>SUM('8'!H259)</f>
        <v>23074.6</v>
      </c>
      <c r="H171" s="23">
        <f>SUM('8'!I259)</f>
        <v>24857</v>
      </c>
      <c r="I171" s="12"/>
      <c r="J171" s="12"/>
      <c r="K171" s="12"/>
    </row>
    <row r="172" spans="1:11" ht="56.25">
      <c r="A172" s="11" t="s">
        <v>68</v>
      </c>
      <c r="B172" s="27" t="s">
        <v>56</v>
      </c>
      <c r="C172" s="27" t="s">
        <v>10</v>
      </c>
      <c r="D172" s="28" t="s">
        <v>442</v>
      </c>
      <c r="E172" s="28">
        <v>200</v>
      </c>
      <c r="F172" s="23">
        <f>SUM('8'!G260)</f>
        <v>12381.3</v>
      </c>
      <c r="G172" s="23">
        <f>SUM('8'!H260)</f>
        <v>9267.6</v>
      </c>
      <c r="H172" s="23">
        <f>SUM('8'!I260)</f>
        <v>9267.6</v>
      </c>
      <c r="I172" s="12"/>
      <c r="J172" s="12"/>
      <c r="K172" s="12"/>
    </row>
    <row r="173" spans="1:11" ht="56.25">
      <c r="A173" s="11" t="s">
        <v>350</v>
      </c>
      <c r="B173" s="27" t="s">
        <v>56</v>
      </c>
      <c r="C173" s="27" t="s">
        <v>10</v>
      </c>
      <c r="D173" s="28" t="s">
        <v>344</v>
      </c>
      <c r="E173" s="28">
        <v>200</v>
      </c>
      <c r="F173" s="23">
        <f>SUM('8'!G261)</f>
        <v>361.5</v>
      </c>
      <c r="G173" s="23">
        <f>SUM('8'!H261)</f>
        <v>470.9</v>
      </c>
      <c r="H173" s="23">
        <f>SUM('8'!I261)</f>
        <v>507.3</v>
      </c>
      <c r="I173" s="12"/>
      <c r="J173" s="12"/>
      <c r="K173" s="12"/>
    </row>
    <row r="174" spans="1:11" ht="37.5">
      <c r="A174" s="11" t="s">
        <v>69</v>
      </c>
      <c r="B174" s="27" t="s">
        <v>56</v>
      </c>
      <c r="C174" s="27" t="s">
        <v>10</v>
      </c>
      <c r="D174" s="28" t="s">
        <v>442</v>
      </c>
      <c r="E174" s="28">
        <v>800</v>
      </c>
      <c r="F174" s="23">
        <f>SUM('8'!G262)</f>
        <v>104.2</v>
      </c>
      <c r="G174" s="23">
        <f>SUM('8'!H262)</f>
        <v>100</v>
      </c>
      <c r="H174" s="23">
        <f>SUM('8'!I262)</f>
        <v>100</v>
      </c>
      <c r="I174" s="12"/>
      <c r="J174" s="12"/>
      <c r="K174" s="12"/>
    </row>
    <row r="175" spans="1:11" ht="18.75">
      <c r="A175" s="11" t="s">
        <v>352</v>
      </c>
      <c r="B175" s="27" t="s">
        <v>56</v>
      </c>
      <c r="C175" s="27" t="s">
        <v>186</v>
      </c>
      <c r="D175" s="28"/>
      <c r="E175" s="28"/>
      <c r="F175" s="23">
        <f>F176</f>
        <v>193426.2</v>
      </c>
      <c r="G175" s="23">
        <f t="shared" ref="G175:H176" si="79">G176</f>
        <v>185981.50000000003</v>
      </c>
      <c r="H175" s="23">
        <f t="shared" si="79"/>
        <v>185227.60000000003</v>
      </c>
      <c r="I175" s="12"/>
      <c r="J175" s="12"/>
      <c r="K175" s="12"/>
    </row>
    <row r="176" spans="1:11" ht="37.5">
      <c r="A176" s="11" t="s">
        <v>332</v>
      </c>
      <c r="B176" s="27" t="s">
        <v>56</v>
      </c>
      <c r="C176" s="27" t="s">
        <v>186</v>
      </c>
      <c r="D176" s="28" t="s">
        <v>333</v>
      </c>
      <c r="E176" s="28"/>
      <c r="F176" s="23">
        <f>F177</f>
        <v>193426.2</v>
      </c>
      <c r="G176" s="23">
        <f t="shared" si="79"/>
        <v>185981.50000000003</v>
      </c>
      <c r="H176" s="23">
        <f t="shared" si="79"/>
        <v>185227.60000000003</v>
      </c>
      <c r="I176" s="12"/>
      <c r="J176" s="12"/>
      <c r="K176" s="12"/>
    </row>
    <row r="177" spans="1:11" ht="37.5">
      <c r="A177" s="11" t="s">
        <v>335</v>
      </c>
      <c r="B177" s="27" t="s">
        <v>56</v>
      </c>
      <c r="C177" s="27" t="s">
        <v>186</v>
      </c>
      <c r="D177" s="28" t="s">
        <v>336</v>
      </c>
      <c r="E177" s="28"/>
      <c r="F177" s="23">
        <f>F190+F195+F201+F204+F207+F178+F181+F183+F185+F188+F193</f>
        <v>193426.2</v>
      </c>
      <c r="G177" s="23">
        <f>G190+G195+G201+G204+G207+G178+G181+G183+G185+G188+G193</f>
        <v>185981.50000000003</v>
      </c>
      <c r="H177" s="23">
        <f>H190+H195+H201+H204+H207+H178+H181+H183+H185+H188+H193</f>
        <v>185227.60000000003</v>
      </c>
      <c r="I177" s="12"/>
      <c r="J177" s="12"/>
      <c r="K177" s="12"/>
    </row>
    <row r="178" spans="1:11" ht="37.5">
      <c r="A178" s="11" t="s">
        <v>528</v>
      </c>
      <c r="B178" s="27" t="s">
        <v>56</v>
      </c>
      <c r="C178" s="27" t="s">
        <v>186</v>
      </c>
      <c r="D178" s="28" t="s">
        <v>408</v>
      </c>
      <c r="E178" s="28"/>
      <c r="F178" s="23">
        <f>F179+F180</f>
        <v>200</v>
      </c>
      <c r="G178" s="23">
        <f t="shared" ref="G178:H178" si="80">G179+G180</f>
        <v>200</v>
      </c>
      <c r="H178" s="23">
        <f t="shared" si="80"/>
        <v>200</v>
      </c>
      <c r="I178" s="12"/>
      <c r="J178" s="12"/>
      <c r="K178" s="12"/>
    </row>
    <row r="179" spans="1:11" ht="93.75">
      <c r="A179" s="11" t="s">
        <v>462</v>
      </c>
      <c r="B179" s="27" t="s">
        <v>56</v>
      </c>
      <c r="C179" s="27" t="s">
        <v>186</v>
      </c>
      <c r="D179" s="28" t="s">
        <v>460</v>
      </c>
      <c r="E179" s="28">
        <v>100</v>
      </c>
      <c r="F179" s="23">
        <f>SUM('8'!G267)</f>
        <v>40</v>
      </c>
      <c r="G179" s="23">
        <f>SUM('8'!H267)</f>
        <v>40</v>
      </c>
      <c r="H179" s="23">
        <f>SUM('8'!I267)</f>
        <v>40</v>
      </c>
      <c r="I179" s="12"/>
      <c r="J179" s="12"/>
      <c r="K179" s="12"/>
    </row>
    <row r="180" spans="1:11" ht="37.5">
      <c r="A180" s="11" t="s">
        <v>461</v>
      </c>
      <c r="B180" s="27" t="s">
        <v>56</v>
      </c>
      <c r="C180" s="27" t="s">
        <v>186</v>
      </c>
      <c r="D180" s="28" t="s">
        <v>460</v>
      </c>
      <c r="E180" s="28">
        <v>200</v>
      </c>
      <c r="F180" s="23">
        <f>SUM('8'!G268)</f>
        <v>160</v>
      </c>
      <c r="G180" s="23">
        <f>SUM('8'!H268)</f>
        <v>160</v>
      </c>
      <c r="H180" s="23">
        <f>SUM('8'!I268)</f>
        <v>160</v>
      </c>
      <c r="I180" s="12"/>
      <c r="J180" s="12"/>
      <c r="K180" s="12"/>
    </row>
    <row r="181" spans="1:11" ht="75">
      <c r="A181" s="11" t="s">
        <v>410</v>
      </c>
      <c r="B181" s="27" t="s">
        <v>56</v>
      </c>
      <c r="C181" s="27" t="s">
        <v>186</v>
      </c>
      <c r="D181" s="28" t="s">
        <v>409</v>
      </c>
      <c r="E181" s="28"/>
      <c r="F181" s="23">
        <f>F182</f>
        <v>148.69999999999999</v>
      </c>
      <c r="G181" s="23">
        <f t="shared" ref="G181:H181" si="81">G182</f>
        <v>148.69999999999999</v>
      </c>
      <c r="H181" s="23">
        <f t="shared" si="81"/>
        <v>148.69999999999999</v>
      </c>
      <c r="I181" s="12"/>
      <c r="J181" s="12"/>
      <c r="K181" s="12"/>
    </row>
    <row r="182" spans="1:11" ht="56.25">
      <c r="A182" s="11" t="s">
        <v>457</v>
      </c>
      <c r="B182" s="27" t="s">
        <v>56</v>
      </c>
      <c r="C182" s="27" t="s">
        <v>186</v>
      </c>
      <c r="D182" s="28" t="s">
        <v>456</v>
      </c>
      <c r="E182" s="28">
        <v>200</v>
      </c>
      <c r="F182" s="23">
        <f>SUM('8'!G270)</f>
        <v>148.69999999999999</v>
      </c>
      <c r="G182" s="23">
        <f>SUM('8'!H270)</f>
        <v>148.69999999999999</v>
      </c>
      <c r="H182" s="23">
        <f>SUM('8'!I270)</f>
        <v>148.69999999999999</v>
      </c>
      <c r="I182" s="12"/>
      <c r="J182" s="12"/>
      <c r="K182" s="12"/>
    </row>
    <row r="183" spans="1:11" ht="18.75">
      <c r="A183" s="11" t="s">
        <v>412</v>
      </c>
      <c r="B183" s="27" t="s">
        <v>56</v>
      </c>
      <c r="C183" s="27" t="s">
        <v>186</v>
      </c>
      <c r="D183" s="28" t="s">
        <v>411</v>
      </c>
      <c r="E183" s="28"/>
      <c r="F183" s="23">
        <f>F184</f>
        <v>18</v>
      </c>
      <c r="G183" s="23">
        <f t="shared" ref="G183:H183" si="82">G184</f>
        <v>18</v>
      </c>
      <c r="H183" s="23">
        <f t="shared" si="82"/>
        <v>18</v>
      </c>
      <c r="I183" s="12"/>
      <c r="J183" s="12"/>
      <c r="K183" s="12"/>
    </row>
    <row r="184" spans="1:11" ht="56.25">
      <c r="A184" s="11" t="s">
        <v>455</v>
      </c>
      <c r="B184" s="27" t="s">
        <v>56</v>
      </c>
      <c r="C184" s="27" t="s">
        <v>186</v>
      </c>
      <c r="D184" s="28" t="s">
        <v>454</v>
      </c>
      <c r="E184" s="28">
        <v>200</v>
      </c>
      <c r="F184" s="23">
        <f>SUM('8'!G272)</f>
        <v>18</v>
      </c>
      <c r="G184" s="23">
        <f>SUM('8'!H272)</f>
        <v>18</v>
      </c>
      <c r="H184" s="23">
        <f>SUM('8'!I272)</f>
        <v>18</v>
      </c>
      <c r="I184" s="12"/>
      <c r="J184" s="12"/>
      <c r="K184" s="12"/>
    </row>
    <row r="185" spans="1:11" ht="37.5">
      <c r="A185" s="11" t="s">
        <v>414</v>
      </c>
      <c r="B185" s="27" t="s">
        <v>56</v>
      </c>
      <c r="C185" s="27" t="s">
        <v>186</v>
      </c>
      <c r="D185" s="28" t="s">
        <v>413</v>
      </c>
      <c r="E185" s="28"/>
      <c r="F185" s="23">
        <f>F187+F186</f>
        <v>3213.8</v>
      </c>
      <c r="G185" s="23">
        <f t="shared" ref="G185:H185" si="83">G187+G186</f>
        <v>1000</v>
      </c>
      <c r="H185" s="23">
        <f t="shared" si="83"/>
        <v>1000</v>
      </c>
      <c r="I185" s="12"/>
      <c r="J185" s="12"/>
      <c r="K185" s="12"/>
    </row>
    <row r="186" spans="1:11" ht="75">
      <c r="A186" s="11" t="s">
        <v>568</v>
      </c>
      <c r="B186" s="27" t="s">
        <v>56</v>
      </c>
      <c r="C186" s="27" t="s">
        <v>186</v>
      </c>
      <c r="D186" s="28" t="s">
        <v>565</v>
      </c>
      <c r="E186" s="28">
        <v>200</v>
      </c>
      <c r="F186" s="23">
        <f>'8'!G274</f>
        <v>1800</v>
      </c>
      <c r="G186" s="23">
        <f>'8'!H274</f>
        <v>0</v>
      </c>
      <c r="H186" s="23">
        <f>'8'!I274</f>
        <v>0</v>
      </c>
      <c r="I186" s="12"/>
      <c r="J186" s="12"/>
      <c r="K186" s="12"/>
    </row>
    <row r="187" spans="1:11" ht="56.25">
      <c r="A187" s="11" t="s">
        <v>449</v>
      </c>
      <c r="B187" s="27" t="s">
        <v>56</v>
      </c>
      <c r="C187" s="27" t="s">
        <v>186</v>
      </c>
      <c r="D187" s="28" t="s">
        <v>448</v>
      </c>
      <c r="E187" s="28">
        <v>200</v>
      </c>
      <c r="F187" s="23">
        <f>SUM('8'!G275)</f>
        <v>1413.8</v>
      </c>
      <c r="G187" s="23">
        <f>SUM('8'!H275)</f>
        <v>1000</v>
      </c>
      <c r="H187" s="23">
        <f>SUM('8'!I275)</f>
        <v>1000</v>
      </c>
      <c r="I187" s="12"/>
      <c r="J187" s="12"/>
      <c r="K187" s="12"/>
    </row>
    <row r="188" spans="1:11" ht="37.5">
      <c r="A188" s="11" t="s">
        <v>416</v>
      </c>
      <c r="B188" s="27" t="s">
        <v>56</v>
      </c>
      <c r="C188" s="27" t="s">
        <v>186</v>
      </c>
      <c r="D188" s="28" t="s">
        <v>415</v>
      </c>
      <c r="E188" s="28"/>
      <c r="F188" s="23">
        <f>F189</f>
        <v>1380</v>
      </c>
      <c r="G188" s="23">
        <f t="shared" ref="G188:H188" si="84">G189</f>
        <v>1380</v>
      </c>
      <c r="H188" s="23">
        <f t="shared" si="84"/>
        <v>1380</v>
      </c>
      <c r="I188" s="12"/>
      <c r="J188" s="12"/>
      <c r="K188" s="12"/>
    </row>
    <row r="189" spans="1:11" ht="56.25">
      <c r="A189" s="11" t="s">
        <v>453</v>
      </c>
      <c r="B189" s="27" t="s">
        <v>56</v>
      </c>
      <c r="C189" s="27" t="s">
        <v>186</v>
      </c>
      <c r="D189" s="28" t="s">
        <v>452</v>
      </c>
      <c r="E189" s="28">
        <v>200</v>
      </c>
      <c r="F189" s="23">
        <f>SUM('8'!G277)</f>
        <v>1380</v>
      </c>
      <c r="G189" s="23">
        <f>SUM('8'!H277)</f>
        <v>1380</v>
      </c>
      <c r="H189" s="23">
        <f>SUM('8'!I277)</f>
        <v>1380</v>
      </c>
      <c r="I189" s="12"/>
      <c r="J189" s="12"/>
      <c r="K189" s="12"/>
    </row>
    <row r="190" spans="1:11" ht="18.75">
      <c r="A190" s="11" t="s">
        <v>361</v>
      </c>
      <c r="B190" s="27" t="s">
        <v>56</v>
      </c>
      <c r="C190" s="27" t="s">
        <v>186</v>
      </c>
      <c r="D190" s="28" t="s">
        <v>359</v>
      </c>
      <c r="E190" s="28"/>
      <c r="F190" s="23">
        <f>F191+F192</f>
        <v>9118.7000000000007</v>
      </c>
      <c r="G190" s="23">
        <f t="shared" ref="G190:H190" si="85">G191+G192</f>
        <v>8618</v>
      </c>
      <c r="H190" s="23">
        <f t="shared" si="85"/>
        <v>8618</v>
      </c>
      <c r="I190" s="12"/>
      <c r="J190" s="12"/>
      <c r="K190" s="12"/>
    </row>
    <row r="191" spans="1:11" ht="56.25">
      <c r="A191" s="11" t="s">
        <v>374</v>
      </c>
      <c r="B191" s="27" t="s">
        <v>56</v>
      </c>
      <c r="C191" s="27" t="s">
        <v>186</v>
      </c>
      <c r="D191" s="28" t="s">
        <v>360</v>
      </c>
      <c r="E191" s="28">
        <v>200</v>
      </c>
      <c r="F191" s="23">
        <f>SUM('8'!G279)</f>
        <v>1294.5999999999999</v>
      </c>
      <c r="G191" s="23">
        <f>SUM('8'!H279)</f>
        <v>1206.4000000000001</v>
      </c>
      <c r="H191" s="23">
        <f>SUM('8'!I279)</f>
        <v>1206.4000000000001</v>
      </c>
      <c r="I191" s="12"/>
      <c r="J191" s="12"/>
      <c r="K191" s="12"/>
    </row>
    <row r="192" spans="1:11" ht="56.25">
      <c r="A192" s="11" t="s">
        <v>459</v>
      </c>
      <c r="B192" s="27" t="s">
        <v>56</v>
      </c>
      <c r="C192" s="27" t="s">
        <v>186</v>
      </c>
      <c r="D192" s="28" t="s">
        <v>458</v>
      </c>
      <c r="E192" s="28">
        <v>200</v>
      </c>
      <c r="F192" s="23">
        <f>SUM('8'!G280)</f>
        <v>7824.1</v>
      </c>
      <c r="G192" s="23">
        <f>SUM('8'!H280)</f>
        <v>7411.6</v>
      </c>
      <c r="H192" s="23">
        <f>SUM('8'!I280)</f>
        <v>7411.6</v>
      </c>
      <c r="I192" s="12"/>
      <c r="J192" s="12"/>
      <c r="K192" s="12"/>
    </row>
    <row r="193" spans="1:11" ht="18.75">
      <c r="A193" s="11" t="s">
        <v>417</v>
      </c>
      <c r="B193" s="27" t="s">
        <v>56</v>
      </c>
      <c r="C193" s="27" t="s">
        <v>186</v>
      </c>
      <c r="D193" s="28" t="s">
        <v>418</v>
      </c>
      <c r="E193" s="28"/>
      <c r="F193" s="23">
        <f>F194</f>
        <v>3910</v>
      </c>
      <c r="G193" s="23">
        <f t="shared" ref="G193:H193" si="86">G194</f>
        <v>4688.3999999999996</v>
      </c>
      <c r="H193" s="23">
        <f t="shared" si="86"/>
        <v>4688.3999999999996</v>
      </c>
      <c r="I193" s="12"/>
      <c r="J193" s="12"/>
      <c r="K193" s="12"/>
    </row>
    <row r="194" spans="1:11" ht="56.25">
      <c r="A194" s="11" t="s">
        <v>451</v>
      </c>
      <c r="B194" s="27" t="s">
        <v>56</v>
      </c>
      <c r="C194" s="27" t="s">
        <v>186</v>
      </c>
      <c r="D194" s="28" t="s">
        <v>450</v>
      </c>
      <c r="E194" s="28">
        <v>200</v>
      </c>
      <c r="F194" s="23">
        <f>SUM('8'!G282)</f>
        <v>3910</v>
      </c>
      <c r="G194" s="23">
        <f>SUM('8'!H282)</f>
        <v>4688.3999999999996</v>
      </c>
      <c r="H194" s="23">
        <f>SUM('8'!I282)</f>
        <v>4688.3999999999996</v>
      </c>
      <c r="I194" s="12"/>
      <c r="J194" s="12"/>
      <c r="K194" s="12"/>
    </row>
    <row r="195" spans="1:11" ht="37.5">
      <c r="A195" s="11" t="s">
        <v>354</v>
      </c>
      <c r="B195" s="27" t="s">
        <v>56</v>
      </c>
      <c r="C195" s="27" t="s">
        <v>186</v>
      </c>
      <c r="D195" s="28" t="s">
        <v>337</v>
      </c>
      <c r="E195" s="28"/>
      <c r="F195" s="23">
        <f>F196+F197+F198+F199+F200</f>
        <v>121620.40000000001</v>
      </c>
      <c r="G195" s="23">
        <f t="shared" ref="G195:H195" si="87">G196+G197+G198+G199+G200</f>
        <v>116364.20000000001</v>
      </c>
      <c r="H195" s="23">
        <f t="shared" si="87"/>
        <v>116364.20000000001</v>
      </c>
      <c r="I195" s="12"/>
      <c r="J195" s="12"/>
      <c r="K195" s="12"/>
    </row>
    <row r="196" spans="1:11" ht="112.5">
      <c r="A196" s="11" t="s">
        <v>355</v>
      </c>
      <c r="B196" s="27" t="s">
        <v>56</v>
      </c>
      <c r="C196" s="27" t="s">
        <v>186</v>
      </c>
      <c r="D196" s="28" t="s">
        <v>353</v>
      </c>
      <c r="E196" s="28">
        <v>100</v>
      </c>
      <c r="F196" s="23">
        <f>SUM('8'!G284)</f>
        <v>100567.6</v>
      </c>
      <c r="G196" s="23">
        <f>SUM('8'!H284)</f>
        <v>100567.6</v>
      </c>
      <c r="H196" s="23">
        <f>SUM('8'!I284)</f>
        <v>100567.6</v>
      </c>
      <c r="I196" s="12"/>
      <c r="J196" s="12"/>
      <c r="K196" s="12"/>
    </row>
    <row r="197" spans="1:11" ht="56.25">
      <c r="A197" s="11" t="s">
        <v>356</v>
      </c>
      <c r="B197" s="27" t="s">
        <v>56</v>
      </c>
      <c r="C197" s="27" t="s">
        <v>186</v>
      </c>
      <c r="D197" s="28" t="s">
        <v>353</v>
      </c>
      <c r="E197" s="28">
        <v>200</v>
      </c>
      <c r="F197" s="23">
        <f>SUM('8'!G285)</f>
        <v>5279.8</v>
      </c>
      <c r="G197" s="23">
        <f>SUM('8'!H285)</f>
        <v>5279.8</v>
      </c>
      <c r="H197" s="23">
        <f>SUM('8'!I285)</f>
        <v>5279.8</v>
      </c>
      <c r="I197" s="12"/>
      <c r="J197" s="12"/>
      <c r="K197" s="12"/>
    </row>
    <row r="198" spans="1:11" ht="56.25">
      <c r="A198" s="11" t="s">
        <v>358</v>
      </c>
      <c r="B198" s="27" t="s">
        <v>56</v>
      </c>
      <c r="C198" s="27" t="s">
        <v>186</v>
      </c>
      <c r="D198" s="28" t="s">
        <v>357</v>
      </c>
      <c r="E198" s="28">
        <v>200</v>
      </c>
      <c r="F198" s="23">
        <f>SUM('8'!G286)</f>
        <v>900</v>
      </c>
      <c r="G198" s="23">
        <f>SUM('8'!H286)</f>
        <v>100</v>
      </c>
      <c r="H198" s="23">
        <f>SUM('8'!I286)</f>
        <v>100</v>
      </c>
      <c r="I198" s="12"/>
      <c r="J198" s="12"/>
      <c r="K198" s="12"/>
    </row>
    <row r="199" spans="1:11" ht="56.25">
      <c r="A199" s="11" t="s">
        <v>444</v>
      </c>
      <c r="B199" s="27" t="s">
        <v>56</v>
      </c>
      <c r="C199" s="27" t="s">
        <v>186</v>
      </c>
      <c r="D199" s="28" t="s">
        <v>445</v>
      </c>
      <c r="E199" s="28">
        <v>200</v>
      </c>
      <c r="F199" s="23">
        <f>SUM('8'!G287)</f>
        <v>14063.1</v>
      </c>
      <c r="G199" s="23">
        <f>SUM('8'!H287)</f>
        <v>9981.7999999999993</v>
      </c>
      <c r="H199" s="23">
        <f>SUM('8'!I287)</f>
        <v>9981.7999999999993</v>
      </c>
      <c r="I199" s="12"/>
      <c r="J199" s="12"/>
      <c r="K199" s="12"/>
    </row>
    <row r="200" spans="1:11" ht="56.25">
      <c r="A200" s="11" t="s">
        <v>447</v>
      </c>
      <c r="B200" s="27" t="s">
        <v>56</v>
      </c>
      <c r="C200" s="27" t="s">
        <v>186</v>
      </c>
      <c r="D200" s="28" t="s">
        <v>445</v>
      </c>
      <c r="E200" s="28">
        <v>800</v>
      </c>
      <c r="F200" s="23">
        <f>SUM('8'!G288)</f>
        <v>809.9</v>
      </c>
      <c r="G200" s="23">
        <f>SUM('8'!H288)</f>
        <v>435</v>
      </c>
      <c r="H200" s="23">
        <f>SUM('8'!I288)</f>
        <v>435</v>
      </c>
      <c r="I200" s="12"/>
      <c r="J200" s="12"/>
      <c r="K200" s="12"/>
    </row>
    <row r="201" spans="1:11" ht="37.5">
      <c r="A201" s="11" t="s">
        <v>366</v>
      </c>
      <c r="B201" s="27" t="s">
        <v>56</v>
      </c>
      <c r="C201" s="27" t="s">
        <v>186</v>
      </c>
      <c r="D201" s="28" t="s">
        <v>363</v>
      </c>
      <c r="E201" s="28"/>
      <c r="F201" s="23">
        <f>F202+F203</f>
        <v>1117.0999999999999</v>
      </c>
      <c r="G201" s="23">
        <f t="shared" ref="G201:H201" si="88">G202+G203</f>
        <v>3380.9</v>
      </c>
      <c r="H201" s="23">
        <f t="shared" si="88"/>
        <v>6753.7</v>
      </c>
      <c r="I201" s="12"/>
      <c r="J201" s="12"/>
      <c r="K201" s="12"/>
    </row>
    <row r="202" spans="1:11" ht="112.5">
      <c r="A202" s="11" t="s">
        <v>367</v>
      </c>
      <c r="B202" s="27" t="s">
        <v>56</v>
      </c>
      <c r="C202" s="27" t="s">
        <v>186</v>
      </c>
      <c r="D202" s="28" t="s">
        <v>362</v>
      </c>
      <c r="E202" s="28">
        <v>200</v>
      </c>
      <c r="F202" s="23">
        <f>SUM('8'!G290)</f>
        <v>0</v>
      </c>
      <c r="G202" s="23">
        <f>SUM('8'!H290)</f>
        <v>3380.9</v>
      </c>
      <c r="H202" s="23">
        <f>SUM('8'!I290)</f>
        <v>6753.7</v>
      </c>
      <c r="I202" s="12"/>
      <c r="J202" s="12"/>
      <c r="K202" s="12"/>
    </row>
    <row r="203" spans="1:11" ht="112.5">
      <c r="A203" s="11" t="s">
        <v>377</v>
      </c>
      <c r="B203" s="27" t="s">
        <v>378</v>
      </c>
      <c r="C203" s="27" t="s">
        <v>186</v>
      </c>
      <c r="D203" s="28" t="s">
        <v>362</v>
      </c>
      <c r="E203" s="28">
        <v>600</v>
      </c>
      <c r="F203" s="23">
        <f>SUM('8'!G291)</f>
        <v>1117.0999999999999</v>
      </c>
      <c r="G203" s="23">
        <f>SUM('8'!H291)</f>
        <v>0</v>
      </c>
      <c r="H203" s="23">
        <f>SUM('8'!I291)</f>
        <v>0</v>
      </c>
      <c r="I203" s="12"/>
      <c r="J203" s="12"/>
      <c r="K203" s="12"/>
    </row>
    <row r="204" spans="1:11" ht="37.5">
      <c r="A204" s="11" t="s">
        <v>368</v>
      </c>
      <c r="B204" s="27" t="s">
        <v>56</v>
      </c>
      <c r="C204" s="27" t="s">
        <v>186</v>
      </c>
      <c r="D204" s="28" t="s">
        <v>364</v>
      </c>
      <c r="E204" s="28"/>
      <c r="F204" s="23">
        <f>F205+F206</f>
        <v>2259.1999999999998</v>
      </c>
      <c r="G204" s="23">
        <f t="shared" ref="G204:H204" si="89">G205+G206</f>
        <v>4509.1000000000004</v>
      </c>
      <c r="H204" s="23">
        <f t="shared" si="89"/>
        <v>0</v>
      </c>
      <c r="I204" s="12"/>
      <c r="J204" s="12"/>
      <c r="K204" s="12"/>
    </row>
    <row r="205" spans="1:11" ht="75">
      <c r="A205" s="11" t="s">
        <v>369</v>
      </c>
      <c r="B205" s="27" t="s">
        <v>56</v>
      </c>
      <c r="C205" s="27" t="s">
        <v>186</v>
      </c>
      <c r="D205" s="28" t="s">
        <v>365</v>
      </c>
      <c r="E205" s="28">
        <v>200</v>
      </c>
      <c r="F205" s="23">
        <f>SUM('8'!G293)</f>
        <v>0</v>
      </c>
      <c r="G205" s="23">
        <f>SUM('8'!H293)</f>
        <v>4509.1000000000004</v>
      </c>
      <c r="H205" s="23">
        <f>SUM('8'!I293)</f>
        <v>0</v>
      </c>
      <c r="I205" s="12"/>
      <c r="J205" s="12"/>
      <c r="K205" s="12"/>
    </row>
    <row r="206" spans="1:11" ht="93.75">
      <c r="A206" s="11" t="s">
        <v>376</v>
      </c>
      <c r="B206" s="27" t="s">
        <v>56</v>
      </c>
      <c r="C206" s="27" t="s">
        <v>186</v>
      </c>
      <c r="D206" s="28" t="s">
        <v>365</v>
      </c>
      <c r="E206" s="28">
        <v>600</v>
      </c>
      <c r="F206" s="23">
        <f>SUM('8'!G294)</f>
        <v>2259.1999999999998</v>
      </c>
      <c r="G206" s="23">
        <f>SUM('8'!H294)</f>
        <v>0</v>
      </c>
      <c r="H206" s="23">
        <f>SUM('8'!I294)</f>
        <v>0</v>
      </c>
      <c r="I206" s="12"/>
      <c r="J206" s="12"/>
      <c r="K206" s="12"/>
    </row>
    <row r="207" spans="1:11" ht="37.5">
      <c r="A207" s="11" t="s">
        <v>375</v>
      </c>
      <c r="B207" s="27" t="s">
        <v>56</v>
      </c>
      <c r="C207" s="27" t="s">
        <v>186</v>
      </c>
      <c r="D207" s="28" t="s">
        <v>370</v>
      </c>
      <c r="E207" s="28"/>
      <c r="F207" s="23">
        <f>F209+F210+F211+F208</f>
        <v>50440.299999999996</v>
      </c>
      <c r="G207" s="23">
        <f t="shared" ref="G207:H207" si="90">G209+G210+G211+G208</f>
        <v>45674.2</v>
      </c>
      <c r="H207" s="23">
        <f t="shared" si="90"/>
        <v>46056.6</v>
      </c>
      <c r="I207" s="12"/>
      <c r="J207" s="12"/>
      <c r="K207" s="12"/>
    </row>
    <row r="208" spans="1:11" ht="56.25">
      <c r="A208" s="11" t="s">
        <v>567</v>
      </c>
      <c r="B208" s="27" t="s">
        <v>56</v>
      </c>
      <c r="C208" s="27" t="s">
        <v>186</v>
      </c>
      <c r="D208" s="28" t="s">
        <v>566</v>
      </c>
      <c r="E208" s="28">
        <v>600</v>
      </c>
      <c r="F208" s="23">
        <f>'8'!G296</f>
        <v>120</v>
      </c>
      <c r="G208" s="23">
        <f>'8'!H296</f>
        <v>0</v>
      </c>
      <c r="H208" s="23">
        <f>'8'!I296</f>
        <v>0</v>
      </c>
      <c r="I208" s="12"/>
      <c r="J208" s="12"/>
      <c r="K208" s="12"/>
    </row>
    <row r="209" spans="1:11" ht="75">
      <c r="A209" s="11" t="s">
        <v>532</v>
      </c>
      <c r="B209" s="27" t="s">
        <v>56</v>
      </c>
      <c r="C209" s="27" t="s">
        <v>186</v>
      </c>
      <c r="D209" s="28" t="s">
        <v>371</v>
      </c>
      <c r="E209" s="28">
        <v>600</v>
      </c>
      <c r="F209" s="23">
        <f>SUM('8'!G297)</f>
        <v>36122.199999999997</v>
      </c>
      <c r="G209" s="23">
        <f>SUM('8'!H297)</f>
        <v>36122.199999999997</v>
      </c>
      <c r="H209" s="23">
        <f>SUM('8'!I297)</f>
        <v>36122.199999999997</v>
      </c>
      <c r="I209" s="12"/>
      <c r="J209" s="12"/>
      <c r="K209" s="12"/>
    </row>
    <row r="210" spans="1:11" ht="75">
      <c r="A210" s="11" t="s">
        <v>529</v>
      </c>
      <c r="B210" s="27" t="s">
        <v>56</v>
      </c>
      <c r="C210" s="27" t="s">
        <v>186</v>
      </c>
      <c r="D210" s="28" t="s">
        <v>373</v>
      </c>
      <c r="E210" s="28">
        <v>600</v>
      </c>
      <c r="F210" s="23">
        <f>SUM('8'!G298)</f>
        <v>401.5</v>
      </c>
      <c r="G210" s="23">
        <f>SUM('8'!H298)</f>
        <v>401.9</v>
      </c>
      <c r="H210" s="23">
        <f>SUM('8'!I298)</f>
        <v>411</v>
      </c>
      <c r="I210" s="12"/>
      <c r="J210" s="12"/>
      <c r="K210" s="12"/>
    </row>
    <row r="211" spans="1:11" ht="56.25">
      <c r="A211" s="11" t="s">
        <v>464</v>
      </c>
      <c r="B211" s="27" t="s">
        <v>56</v>
      </c>
      <c r="C211" s="27" t="s">
        <v>186</v>
      </c>
      <c r="D211" s="28" t="s">
        <v>463</v>
      </c>
      <c r="E211" s="28">
        <v>600</v>
      </c>
      <c r="F211" s="23">
        <f>SUM('8'!G299)</f>
        <v>13796.6</v>
      </c>
      <c r="G211" s="23">
        <f>SUM('8'!H299)</f>
        <v>9150.1</v>
      </c>
      <c r="H211" s="23">
        <f>SUM('8'!I299)</f>
        <v>9523.4</v>
      </c>
      <c r="I211" s="12"/>
      <c r="J211" s="12"/>
      <c r="K211" s="12"/>
    </row>
    <row r="212" spans="1:11" ht="18.75">
      <c r="A212" s="60" t="s">
        <v>65</v>
      </c>
      <c r="B212" s="27" t="s">
        <v>56</v>
      </c>
      <c r="C212" s="27" t="s">
        <v>57</v>
      </c>
      <c r="D212" s="41"/>
      <c r="E212" s="41"/>
      <c r="F212" s="23">
        <f>SUM(F217+F213)</f>
        <v>15169</v>
      </c>
      <c r="G212" s="23">
        <f t="shared" ref="G212:H212" si="91">SUM(G217+G213)</f>
        <v>14500.1</v>
      </c>
      <c r="H212" s="23">
        <f t="shared" si="91"/>
        <v>15001.1</v>
      </c>
    </row>
    <row r="213" spans="1:11" ht="37.5">
      <c r="A213" s="11" t="s">
        <v>332</v>
      </c>
      <c r="B213" s="27" t="s">
        <v>56</v>
      </c>
      <c r="C213" s="27" t="s">
        <v>57</v>
      </c>
      <c r="D213" s="28" t="s">
        <v>333</v>
      </c>
      <c r="E213" s="28"/>
      <c r="F213" s="23">
        <f>F214</f>
        <v>6546</v>
      </c>
      <c r="G213" s="23">
        <f t="shared" ref="G213:H213" si="92">G214</f>
        <v>5896.1</v>
      </c>
      <c r="H213" s="23">
        <f t="shared" si="92"/>
        <v>5896.1</v>
      </c>
    </row>
    <row r="214" spans="1:11" ht="37.5">
      <c r="A214" s="11" t="s">
        <v>592</v>
      </c>
      <c r="B214" s="27" t="s">
        <v>56</v>
      </c>
      <c r="C214" s="27" t="s">
        <v>57</v>
      </c>
      <c r="D214" s="28" t="s">
        <v>419</v>
      </c>
      <c r="E214" s="28"/>
      <c r="F214" s="23">
        <f>F215</f>
        <v>6546</v>
      </c>
      <c r="G214" s="23">
        <f t="shared" ref="G214:H214" si="93">G215</f>
        <v>5896.1</v>
      </c>
      <c r="H214" s="23">
        <f t="shared" si="93"/>
        <v>5896.1</v>
      </c>
    </row>
    <row r="215" spans="1:11" ht="37.5">
      <c r="A215" s="11" t="s">
        <v>421</v>
      </c>
      <c r="B215" s="27" t="s">
        <v>56</v>
      </c>
      <c r="C215" s="27" t="s">
        <v>57</v>
      </c>
      <c r="D215" s="28" t="s">
        <v>420</v>
      </c>
      <c r="E215" s="28"/>
      <c r="F215" s="23">
        <f>F216</f>
        <v>6546</v>
      </c>
      <c r="G215" s="23">
        <f t="shared" ref="G215:H215" si="94">G216</f>
        <v>5896.1</v>
      </c>
      <c r="H215" s="23">
        <f t="shared" si="94"/>
        <v>5896.1</v>
      </c>
    </row>
    <row r="216" spans="1:11" ht="56.25">
      <c r="A216" s="11" t="s">
        <v>464</v>
      </c>
      <c r="B216" s="27" t="s">
        <v>56</v>
      </c>
      <c r="C216" s="27" t="s">
        <v>57</v>
      </c>
      <c r="D216" s="28" t="s">
        <v>465</v>
      </c>
      <c r="E216" s="28">
        <v>600</v>
      </c>
      <c r="F216" s="23">
        <f>SUM('8'!G304)</f>
        <v>6546</v>
      </c>
      <c r="G216" s="23">
        <f>SUM('8'!H304)</f>
        <v>5896.1</v>
      </c>
      <c r="H216" s="23">
        <f>SUM('8'!I304)</f>
        <v>5896.1</v>
      </c>
    </row>
    <row r="217" spans="1:11" ht="37.5">
      <c r="A217" s="11" t="s">
        <v>59</v>
      </c>
      <c r="B217" s="27" t="s">
        <v>56</v>
      </c>
      <c r="C217" s="27" t="s">
        <v>57</v>
      </c>
      <c r="D217" s="28" t="s">
        <v>58</v>
      </c>
      <c r="E217" s="41"/>
      <c r="F217" s="23">
        <f>SUM(F218)</f>
        <v>8623</v>
      </c>
      <c r="G217" s="23">
        <f t="shared" ref="G217:H217" si="95">SUM(G218)</f>
        <v>8604</v>
      </c>
      <c r="H217" s="23">
        <f t="shared" si="95"/>
        <v>9105</v>
      </c>
    </row>
    <row r="218" spans="1:11" ht="37.5">
      <c r="A218" s="11" t="s">
        <v>61</v>
      </c>
      <c r="B218" s="27" t="s">
        <v>56</v>
      </c>
      <c r="C218" s="27" t="s">
        <v>57</v>
      </c>
      <c r="D218" s="28" t="s">
        <v>60</v>
      </c>
      <c r="E218" s="41"/>
      <c r="F218" s="23">
        <f>SUM(F227+F225+F223+F219)</f>
        <v>8623</v>
      </c>
      <c r="G218" s="23">
        <f t="shared" ref="G218:H218" si="96">SUM(G227+G225+G223+G219)</f>
        <v>8604</v>
      </c>
      <c r="H218" s="23">
        <f t="shared" si="96"/>
        <v>9105</v>
      </c>
    </row>
    <row r="219" spans="1:11" ht="37.5">
      <c r="A219" s="11" t="s">
        <v>527</v>
      </c>
      <c r="B219" s="27" t="s">
        <v>56</v>
      </c>
      <c r="C219" s="27" t="s">
        <v>57</v>
      </c>
      <c r="D219" s="28" t="s">
        <v>63</v>
      </c>
      <c r="E219" s="41"/>
      <c r="F219" s="23">
        <f>SUM(F220:F222)</f>
        <v>8306</v>
      </c>
      <c r="G219" s="23">
        <f t="shared" ref="G219:H219" si="97">SUM(G220:G222)</f>
        <v>8578</v>
      </c>
      <c r="H219" s="23">
        <f t="shared" si="97"/>
        <v>9079</v>
      </c>
    </row>
    <row r="220" spans="1:11" ht="112.5">
      <c r="A220" s="60" t="s">
        <v>67</v>
      </c>
      <c r="B220" s="27" t="s">
        <v>56</v>
      </c>
      <c r="C220" s="27" t="s">
        <v>57</v>
      </c>
      <c r="D220" s="28" t="s">
        <v>66</v>
      </c>
      <c r="E220" s="28">
        <v>100</v>
      </c>
      <c r="F220" s="23">
        <f>SUM('8'!G186)</f>
        <v>7693</v>
      </c>
      <c r="G220" s="23">
        <f>SUM('8'!H186)</f>
        <v>8028</v>
      </c>
      <c r="H220" s="23">
        <f>SUM('8'!I186)</f>
        <v>8505</v>
      </c>
    </row>
    <row r="221" spans="1:11" ht="56.25">
      <c r="A221" s="60" t="s">
        <v>68</v>
      </c>
      <c r="B221" s="27" t="s">
        <v>56</v>
      </c>
      <c r="C221" s="27" t="s">
        <v>57</v>
      </c>
      <c r="D221" s="28" t="s">
        <v>66</v>
      </c>
      <c r="E221" s="28">
        <v>200</v>
      </c>
      <c r="F221" s="23">
        <f>SUM('8'!G187)</f>
        <v>533</v>
      </c>
      <c r="G221" s="23">
        <f>SUM('8'!H187)</f>
        <v>470</v>
      </c>
      <c r="H221" s="23">
        <f>SUM('8'!I187)</f>
        <v>494</v>
      </c>
    </row>
    <row r="222" spans="1:11" ht="37.5">
      <c r="A222" s="60" t="s">
        <v>69</v>
      </c>
      <c r="B222" s="27" t="s">
        <v>56</v>
      </c>
      <c r="C222" s="27" t="s">
        <v>57</v>
      </c>
      <c r="D222" s="28" t="s">
        <v>66</v>
      </c>
      <c r="E222" s="28">
        <v>800</v>
      </c>
      <c r="F222" s="23">
        <f>SUM('8'!G188)</f>
        <v>80</v>
      </c>
      <c r="G222" s="23">
        <f>SUM('8'!H188)</f>
        <v>80</v>
      </c>
      <c r="H222" s="23">
        <f>SUM('8'!I188)</f>
        <v>80</v>
      </c>
    </row>
    <row r="223" spans="1:11" ht="37.5">
      <c r="A223" s="11" t="s">
        <v>71</v>
      </c>
      <c r="B223" s="27" t="s">
        <v>56</v>
      </c>
      <c r="C223" s="27" t="s">
        <v>57</v>
      </c>
      <c r="D223" s="28" t="s">
        <v>70</v>
      </c>
      <c r="E223" s="41"/>
      <c r="F223" s="23">
        <f>SUM(F224)</f>
        <v>268</v>
      </c>
      <c r="G223" s="23">
        <f t="shared" ref="G223:H223" si="98">SUM(G224)</f>
        <v>0</v>
      </c>
      <c r="H223" s="23">
        <f t="shared" si="98"/>
        <v>0</v>
      </c>
    </row>
    <row r="224" spans="1:11" ht="56.25">
      <c r="A224" s="60" t="s">
        <v>68</v>
      </c>
      <c r="B224" s="27" t="s">
        <v>56</v>
      </c>
      <c r="C224" s="27" t="s">
        <v>57</v>
      </c>
      <c r="D224" s="28" t="s">
        <v>72</v>
      </c>
      <c r="E224" s="28">
        <v>200</v>
      </c>
      <c r="F224" s="23">
        <f>SUM('8'!G190)</f>
        <v>268</v>
      </c>
      <c r="G224" s="23">
        <f>SUM('8'!H190)</f>
        <v>0</v>
      </c>
      <c r="H224" s="23">
        <f>SUM('8'!I190)</f>
        <v>0</v>
      </c>
    </row>
    <row r="225" spans="1:8" ht="75">
      <c r="A225" s="11" t="s">
        <v>552</v>
      </c>
      <c r="B225" s="27" t="s">
        <v>56</v>
      </c>
      <c r="C225" s="27" t="s">
        <v>57</v>
      </c>
      <c r="D225" s="28" t="s">
        <v>73</v>
      </c>
      <c r="E225" s="41"/>
      <c r="F225" s="23">
        <f>SUM(F226)</f>
        <v>25</v>
      </c>
      <c r="G225" s="23">
        <f t="shared" ref="G225:H225" si="99">SUM(G226)</f>
        <v>20</v>
      </c>
      <c r="H225" s="23">
        <f t="shared" si="99"/>
        <v>20</v>
      </c>
    </row>
    <row r="226" spans="1:8" ht="56.25">
      <c r="A226" s="60" t="s">
        <v>68</v>
      </c>
      <c r="B226" s="27" t="s">
        <v>56</v>
      </c>
      <c r="C226" s="27" t="s">
        <v>57</v>
      </c>
      <c r="D226" s="28" t="s">
        <v>74</v>
      </c>
      <c r="E226" s="28">
        <v>200</v>
      </c>
      <c r="F226" s="23">
        <f>SUM('8'!G192)</f>
        <v>25</v>
      </c>
      <c r="G226" s="23">
        <f>SUM('8'!H192)</f>
        <v>20</v>
      </c>
      <c r="H226" s="23">
        <f>SUM('8'!I192)</f>
        <v>20</v>
      </c>
    </row>
    <row r="227" spans="1:8" ht="37.5">
      <c r="A227" s="11" t="s">
        <v>77</v>
      </c>
      <c r="B227" s="27" t="s">
        <v>56</v>
      </c>
      <c r="C227" s="27" t="s">
        <v>57</v>
      </c>
      <c r="D227" s="28" t="s">
        <v>75</v>
      </c>
      <c r="E227" s="41"/>
      <c r="F227" s="23">
        <f>SUM(F228)</f>
        <v>24</v>
      </c>
      <c r="G227" s="23">
        <f t="shared" ref="G227:H227" si="100">SUM(G228)</f>
        <v>6</v>
      </c>
      <c r="H227" s="23">
        <f t="shared" si="100"/>
        <v>6</v>
      </c>
    </row>
    <row r="228" spans="1:8" ht="56.25">
      <c r="A228" s="60" t="s">
        <v>68</v>
      </c>
      <c r="B228" s="27" t="s">
        <v>56</v>
      </c>
      <c r="C228" s="27" t="s">
        <v>57</v>
      </c>
      <c r="D228" s="28" t="s">
        <v>76</v>
      </c>
      <c r="E228" s="28">
        <v>200</v>
      </c>
      <c r="F228" s="23">
        <f>SUM('8'!G194)</f>
        <v>24</v>
      </c>
      <c r="G228" s="23">
        <f>SUM('8'!H194)</f>
        <v>6</v>
      </c>
      <c r="H228" s="23">
        <f>SUM('8'!I194)</f>
        <v>6</v>
      </c>
    </row>
    <row r="229" spans="1:8" ht="18.75">
      <c r="A229" s="11" t="s">
        <v>379</v>
      </c>
      <c r="B229" s="27" t="s">
        <v>56</v>
      </c>
      <c r="C229" s="27" t="s">
        <v>56</v>
      </c>
      <c r="D229" s="27"/>
      <c r="E229" s="28"/>
      <c r="F229" s="23">
        <f>F233+F240+F244+F247+F230</f>
        <v>3607.9</v>
      </c>
      <c r="G229" s="23">
        <f>G233+G240+G244+G247+G230</f>
        <v>3499.1</v>
      </c>
      <c r="H229" s="23">
        <f>H233+H240+H244+H247+H230</f>
        <v>3525.6</v>
      </c>
    </row>
    <row r="230" spans="1:8" ht="37.5">
      <c r="A230" s="11" t="s">
        <v>335</v>
      </c>
      <c r="B230" s="27" t="s">
        <v>56</v>
      </c>
      <c r="C230" s="27" t="s">
        <v>56</v>
      </c>
      <c r="D230" s="28" t="s">
        <v>336</v>
      </c>
      <c r="E230" s="28"/>
      <c r="F230" s="23">
        <f>F231</f>
        <v>398</v>
      </c>
      <c r="G230" s="23">
        <f t="shared" ref="G230:H230" si="101">G231</f>
        <v>398</v>
      </c>
      <c r="H230" s="23">
        <f t="shared" si="101"/>
        <v>398</v>
      </c>
    </row>
    <row r="231" spans="1:8" ht="37.5">
      <c r="A231" s="11" t="s">
        <v>375</v>
      </c>
      <c r="B231" s="27" t="s">
        <v>56</v>
      </c>
      <c r="C231" s="27" t="s">
        <v>56</v>
      </c>
      <c r="D231" s="28" t="s">
        <v>370</v>
      </c>
      <c r="E231" s="28"/>
      <c r="F231" s="23">
        <f>F232</f>
        <v>398</v>
      </c>
      <c r="G231" s="23">
        <f t="shared" ref="G231:H231" si="102">G232</f>
        <v>398</v>
      </c>
      <c r="H231" s="23">
        <f t="shared" si="102"/>
        <v>398</v>
      </c>
    </row>
    <row r="232" spans="1:8" ht="75">
      <c r="A232" s="11" t="s">
        <v>530</v>
      </c>
      <c r="B232" s="27" t="s">
        <v>56</v>
      </c>
      <c r="C232" s="27" t="s">
        <v>56</v>
      </c>
      <c r="D232" s="28" t="s">
        <v>372</v>
      </c>
      <c r="E232" s="28">
        <v>600</v>
      </c>
      <c r="F232" s="23">
        <f>'8'!G309</f>
        <v>398</v>
      </c>
      <c r="G232" s="23">
        <f>'8'!H309</f>
        <v>398</v>
      </c>
      <c r="H232" s="23">
        <f>'8'!I309</f>
        <v>398</v>
      </c>
    </row>
    <row r="233" spans="1:8" ht="37.5">
      <c r="A233" s="11" t="s">
        <v>386</v>
      </c>
      <c r="B233" s="27" t="s">
        <v>56</v>
      </c>
      <c r="C233" s="27" t="s">
        <v>56</v>
      </c>
      <c r="D233" s="28" t="s">
        <v>380</v>
      </c>
      <c r="E233" s="28"/>
      <c r="F233" s="23">
        <f>F234</f>
        <v>2582.1</v>
      </c>
      <c r="G233" s="23">
        <f t="shared" ref="G233:H233" si="103">G234</f>
        <v>2428.5</v>
      </c>
      <c r="H233" s="23">
        <f t="shared" si="103"/>
        <v>2444.5</v>
      </c>
    </row>
    <row r="234" spans="1:8" ht="56.25">
      <c r="A234" s="11" t="s">
        <v>387</v>
      </c>
      <c r="B234" s="27" t="s">
        <v>56</v>
      </c>
      <c r="C234" s="27" t="s">
        <v>56</v>
      </c>
      <c r="D234" s="28" t="s">
        <v>381</v>
      </c>
      <c r="E234" s="28"/>
      <c r="F234" s="23">
        <f>F235+F236+F237+F238+F239</f>
        <v>2582.1</v>
      </c>
      <c r="G234" s="23">
        <f t="shared" ref="G234:H234" si="104">G235+G236+G237+G238+G239</f>
        <v>2428.5</v>
      </c>
      <c r="H234" s="23">
        <f t="shared" si="104"/>
        <v>2444.5</v>
      </c>
    </row>
    <row r="235" spans="1:8" ht="56.25">
      <c r="A235" s="11" t="s">
        <v>385</v>
      </c>
      <c r="B235" s="27" t="s">
        <v>56</v>
      </c>
      <c r="C235" s="27" t="s">
        <v>56</v>
      </c>
      <c r="D235" s="28" t="s">
        <v>383</v>
      </c>
      <c r="E235" s="28">
        <v>200</v>
      </c>
      <c r="F235" s="23">
        <f>SUM('8'!G312)</f>
        <v>1702.2</v>
      </c>
      <c r="G235" s="23">
        <f>SUM('8'!H312)</f>
        <v>1432.9</v>
      </c>
      <c r="H235" s="23">
        <f>SUM('8'!I312)</f>
        <v>1432.9</v>
      </c>
    </row>
    <row r="236" spans="1:8" ht="37.5">
      <c r="A236" s="75" t="s">
        <v>384</v>
      </c>
      <c r="B236" s="27" t="s">
        <v>56</v>
      </c>
      <c r="C236" s="27" t="s">
        <v>56</v>
      </c>
      <c r="D236" s="28" t="s">
        <v>382</v>
      </c>
      <c r="E236" s="28">
        <v>300</v>
      </c>
      <c r="F236" s="23">
        <f>SUM('8'!G313)</f>
        <v>400</v>
      </c>
      <c r="G236" s="23">
        <f>SUM('8'!H313)</f>
        <v>416</v>
      </c>
      <c r="H236" s="23">
        <f>SUM('8'!I313)</f>
        <v>432</v>
      </c>
    </row>
    <row r="237" spans="1:8" ht="93.75">
      <c r="A237" s="60" t="s">
        <v>470</v>
      </c>
      <c r="B237" s="27" t="s">
        <v>56</v>
      </c>
      <c r="C237" s="27" t="s">
        <v>56</v>
      </c>
      <c r="D237" s="28" t="s">
        <v>466</v>
      </c>
      <c r="E237" s="28">
        <v>100</v>
      </c>
      <c r="F237" s="23">
        <f>SUM('8'!G314)</f>
        <v>112</v>
      </c>
      <c r="G237" s="23">
        <f>SUM('8'!H314)</f>
        <v>123.2</v>
      </c>
      <c r="H237" s="23">
        <f>SUM('8'!I314)</f>
        <v>123.2</v>
      </c>
    </row>
    <row r="238" spans="1:8" ht="56.25">
      <c r="A238" s="60" t="s">
        <v>469</v>
      </c>
      <c r="B238" s="27" t="s">
        <v>56</v>
      </c>
      <c r="C238" s="27" t="s">
        <v>56</v>
      </c>
      <c r="D238" s="28" t="s">
        <v>466</v>
      </c>
      <c r="E238" s="28">
        <v>200</v>
      </c>
      <c r="F238" s="23">
        <f>SUM('8'!G315)</f>
        <v>301.39999999999998</v>
      </c>
      <c r="G238" s="23">
        <f>SUM('8'!H315)</f>
        <v>383.2</v>
      </c>
      <c r="H238" s="23">
        <f>SUM('8'!I315)</f>
        <v>383.2</v>
      </c>
    </row>
    <row r="239" spans="1:8" ht="37.5">
      <c r="A239" s="75" t="s">
        <v>468</v>
      </c>
      <c r="B239" s="62" t="s">
        <v>56</v>
      </c>
      <c r="C239" s="62" t="s">
        <v>56</v>
      </c>
      <c r="D239" s="63" t="s">
        <v>467</v>
      </c>
      <c r="E239" s="63">
        <v>300</v>
      </c>
      <c r="F239" s="23">
        <f>SUM('8'!G316)</f>
        <v>66.5</v>
      </c>
      <c r="G239" s="23">
        <f>SUM('8'!H316)</f>
        <v>73.2</v>
      </c>
      <c r="H239" s="23">
        <f>SUM('8'!I316)</f>
        <v>73.2</v>
      </c>
    </row>
    <row r="240" spans="1:8" ht="18.75">
      <c r="A240" s="11" t="s">
        <v>424</v>
      </c>
      <c r="B240" s="62" t="s">
        <v>56</v>
      </c>
      <c r="C240" s="62" t="s">
        <v>56</v>
      </c>
      <c r="D240" s="28" t="s">
        <v>422</v>
      </c>
      <c r="E240" s="28"/>
      <c r="F240" s="23">
        <f>F241</f>
        <v>370.3</v>
      </c>
      <c r="G240" s="23">
        <f t="shared" ref="G240:H240" si="105">G241</f>
        <v>403.5</v>
      </c>
      <c r="H240" s="23">
        <f t="shared" si="105"/>
        <v>403.5</v>
      </c>
    </row>
    <row r="241" spans="1:8" ht="37.5">
      <c r="A241" s="11" t="s">
        <v>425</v>
      </c>
      <c r="B241" s="62" t="s">
        <v>56</v>
      </c>
      <c r="C241" s="62" t="s">
        <v>56</v>
      </c>
      <c r="D241" s="28" t="s">
        <v>423</v>
      </c>
      <c r="E241" s="28"/>
      <c r="F241" s="23">
        <f>F242+F243</f>
        <v>370.3</v>
      </c>
      <c r="G241" s="23">
        <f t="shared" ref="G241:H241" si="106">G242+G243</f>
        <v>403.5</v>
      </c>
      <c r="H241" s="23">
        <f t="shared" si="106"/>
        <v>403.5</v>
      </c>
    </row>
    <row r="242" spans="1:8" ht="56.25">
      <c r="A242" s="60" t="s">
        <v>472</v>
      </c>
      <c r="B242" s="27" t="s">
        <v>56</v>
      </c>
      <c r="C242" s="27" t="s">
        <v>56</v>
      </c>
      <c r="D242" s="28" t="s">
        <v>471</v>
      </c>
      <c r="E242" s="28">
        <v>200</v>
      </c>
      <c r="F242" s="23">
        <f>SUM('8'!G319)</f>
        <v>305.3</v>
      </c>
      <c r="G242" s="23">
        <f>SUM('8'!H319)</f>
        <v>338.5</v>
      </c>
      <c r="H242" s="23">
        <f>SUM('8'!I319)</f>
        <v>338.5</v>
      </c>
    </row>
    <row r="243" spans="1:8" ht="56.25">
      <c r="A243" s="60" t="s">
        <v>474</v>
      </c>
      <c r="B243" s="27" t="s">
        <v>56</v>
      </c>
      <c r="C243" s="27" t="s">
        <v>56</v>
      </c>
      <c r="D243" s="28" t="s">
        <v>473</v>
      </c>
      <c r="E243" s="28">
        <v>200</v>
      </c>
      <c r="F243" s="23">
        <f>SUM('8'!G320)</f>
        <v>65</v>
      </c>
      <c r="G243" s="23">
        <f>SUM('8'!H320)</f>
        <v>65</v>
      </c>
      <c r="H243" s="23">
        <f>SUM('8'!I320)</f>
        <v>65</v>
      </c>
    </row>
    <row r="244" spans="1:8" ht="18.75">
      <c r="A244" s="11" t="s">
        <v>426</v>
      </c>
      <c r="B244" s="27" t="s">
        <v>56</v>
      </c>
      <c r="C244" s="27" t="s">
        <v>56</v>
      </c>
      <c r="D244" s="28" t="s">
        <v>428</v>
      </c>
      <c r="E244" s="28"/>
      <c r="F244" s="23">
        <f>F245</f>
        <v>28</v>
      </c>
      <c r="G244" s="23">
        <f t="shared" ref="G244:H245" si="107">G245</f>
        <v>29.1</v>
      </c>
      <c r="H244" s="23">
        <f t="shared" si="107"/>
        <v>29.1</v>
      </c>
    </row>
    <row r="245" spans="1:8" ht="37.5">
      <c r="A245" s="11" t="s">
        <v>427</v>
      </c>
      <c r="B245" s="27" t="s">
        <v>56</v>
      </c>
      <c r="C245" s="27" t="s">
        <v>56</v>
      </c>
      <c r="D245" s="28" t="s">
        <v>429</v>
      </c>
      <c r="E245" s="28"/>
      <c r="F245" s="23">
        <f>F246</f>
        <v>28</v>
      </c>
      <c r="G245" s="23">
        <f t="shared" si="107"/>
        <v>29.1</v>
      </c>
      <c r="H245" s="23">
        <f t="shared" si="107"/>
        <v>29.1</v>
      </c>
    </row>
    <row r="246" spans="1:8" ht="75">
      <c r="A246" s="60" t="s">
        <v>476</v>
      </c>
      <c r="B246" s="27" t="s">
        <v>56</v>
      </c>
      <c r="C246" s="27" t="s">
        <v>56</v>
      </c>
      <c r="D246" s="28" t="s">
        <v>475</v>
      </c>
      <c r="E246" s="28">
        <v>200</v>
      </c>
      <c r="F246" s="23">
        <f>SUM('8'!G323)</f>
        <v>28</v>
      </c>
      <c r="G246" s="23">
        <f>SUM('8'!H323)</f>
        <v>29.1</v>
      </c>
      <c r="H246" s="23">
        <f>SUM('8'!I323)</f>
        <v>29.1</v>
      </c>
    </row>
    <row r="247" spans="1:8" ht="56.25">
      <c r="A247" s="60" t="s">
        <v>504</v>
      </c>
      <c r="B247" s="27" t="s">
        <v>56</v>
      </c>
      <c r="C247" s="27" t="s">
        <v>56</v>
      </c>
      <c r="D247" s="28" t="s">
        <v>498</v>
      </c>
      <c r="E247" s="28"/>
      <c r="F247" s="23">
        <f>F248</f>
        <v>229.5</v>
      </c>
      <c r="G247" s="23">
        <f t="shared" ref="G247:H247" si="108">G248</f>
        <v>240</v>
      </c>
      <c r="H247" s="23">
        <f t="shared" si="108"/>
        <v>250.5</v>
      </c>
    </row>
    <row r="248" spans="1:8" ht="37.5">
      <c r="A248" s="11" t="s">
        <v>505</v>
      </c>
      <c r="B248" s="27" t="s">
        <v>56</v>
      </c>
      <c r="C248" s="27" t="s">
        <v>56</v>
      </c>
      <c r="D248" s="28" t="s">
        <v>499</v>
      </c>
      <c r="E248" s="28"/>
      <c r="F248" s="23">
        <f>F249+F251+F253</f>
        <v>229.5</v>
      </c>
      <c r="G248" s="23">
        <f t="shared" ref="G248:H248" si="109">G249+G251+G253</f>
        <v>240</v>
      </c>
      <c r="H248" s="23">
        <f t="shared" si="109"/>
        <v>250.5</v>
      </c>
    </row>
    <row r="249" spans="1:8" ht="56.25">
      <c r="A249" s="11" t="s">
        <v>514</v>
      </c>
      <c r="B249" s="27" t="s">
        <v>56</v>
      </c>
      <c r="C249" s="27" t="s">
        <v>56</v>
      </c>
      <c r="D249" s="28" t="s">
        <v>500</v>
      </c>
      <c r="E249" s="28"/>
      <c r="F249" s="23">
        <f>F250</f>
        <v>195</v>
      </c>
      <c r="G249" s="23">
        <f t="shared" ref="G249:H249" si="110">G250</f>
        <v>200</v>
      </c>
      <c r="H249" s="23">
        <f t="shared" si="110"/>
        <v>205</v>
      </c>
    </row>
    <row r="250" spans="1:8" ht="187.5">
      <c r="A250" s="60" t="s">
        <v>513</v>
      </c>
      <c r="B250" s="27" t="s">
        <v>56</v>
      </c>
      <c r="C250" s="27" t="s">
        <v>56</v>
      </c>
      <c r="D250" s="28" t="s">
        <v>503</v>
      </c>
      <c r="E250" s="28">
        <v>100</v>
      </c>
      <c r="F250" s="23">
        <f>SUM('8'!G327)</f>
        <v>195</v>
      </c>
      <c r="G250" s="23">
        <f>SUM('8'!H327)</f>
        <v>200</v>
      </c>
      <c r="H250" s="23">
        <f>SUM('8'!I327)</f>
        <v>205</v>
      </c>
    </row>
    <row r="251" spans="1:8" ht="37.5">
      <c r="A251" s="11" t="s">
        <v>512</v>
      </c>
      <c r="B251" s="27" t="s">
        <v>56</v>
      </c>
      <c r="C251" s="27" t="s">
        <v>56</v>
      </c>
      <c r="D251" s="28" t="s">
        <v>501</v>
      </c>
      <c r="E251" s="28"/>
      <c r="F251" s="23">
        <f>F252</f>
        <v>4.5</v>
      </c>
      <c r="G251" s="23">
        <f t="shared" ref="G251:H251" si="111">G252</f>
        <v>5</v>
      </c>
      <c r="H251" s="23">
        <f t="shared" si="111"/>
        <v>5.5</v>
      </c>
    </row>
    <row r="252" spans="1:8" ht="75">
      <c r="A252" s="60" t="s">
        <v>507</v>
      </c>
      <c r="B252" s="27" t="s">
        <v>56</v>
      </c>
      <c r="C252" s="27" t="s">
        <v>56</v>
      </c>
      <c r="D252" s="28" t="s">
        <v>506</v>
      </c>
      <c r="E252" s="28">
        <v>200</v>
      </c>
      <c r="F252" s="23">
        <f>SUM('8'!G329)</f>
        <v>4.5</v>
      </c>
      <c r="G252" s="23">
        <f>SUM('8'!H329)</f>
        <v>5</v>
      </c>
      <c r="H252" s="23">
        <f>SUM('8'!I329)</f>
        <v>5.5</v>
      </c>
    </row>
    <row r="253" spans="1:8" ht="37.5">
      <c r="A253" s="11" t="s">
        <v>548</v>
      </c>
      <c r="B253" s="27" t="s">
        <v>56</v>
      </c>
      <c r="C253" s="27" t="s">
        <v>56</v>
      </c>
      <c r="D253" s="28" t="s">
        <v>502</v>
      </c>
      <c r="E253" s="28"/>
      <c r="F253" s="23">
        <f>F254</f>
        <v>30</v>
      </c>
      <c r="G253" s="23">
        <f t="shared" ref="G253:H253" si="112">G254</f>
        <v>35</v>
      </c>
      <c r="H253" s="23">
        <f t="shared" si="112"/>
        <v>40</v>
      </c>
    </row>
    <row r="254" spans="1:8" ht="56.25">
      <c r="A254" s="60" t="s">
        <v>509</v>
      </c>
      <c r="B254" s="27" t="s">
        <v>56</v>
      </c>
      <c r="C254" s="27" t="s">
        <v>56</v>
      </c>
      <c r="D254" s="28" t="s">
        <v>508</v>
      </c>
      <c r="E254" s="28">
        <v>200</v>
      </c>
      <c r="F254" s="23">
        <f>SUM('8'!G331)</f>
        <v>30</v>
      </c>
      <c r="G254" s="23">
        <f>SUM('8'!H331)</f>
        <v>35</v>
      </c>
      <c r="H254" s="23">
        <f>SUM('8'!I331)</f>
        <v>40</v>
      </c>
    </row>
    <row r="255" spans="1:8" ht="18.75">
      <c r="A255" s="60" t="s">
        <v>477</v>
      </c>
      <c r="B255" s="27" t="s">
        <v>56</v>
      </c>
      <c r="C255" s="27" t="s">
        <v>157</v>
      </c>
      <c r="D255" s="28"/>
      <c r="E255" s="28"/>
      <c r="F255" s="23">
        <f>F256</f>
        <v>11348.099999999999</v>
      </c>
      <c r="G255" s="23">
        <f t="shared" ref="G255:H255" si="113">G256</f>
        <v>11210.1</v>
      </c>
      <c r="H255" s="23">
        <f t="shared" si="113"/>
        <v>11246.7</v>
      </c>
    </row>
    <row r="256" spans="1:8" ht="37.5">
      <c r="A256" s="11" t="s">
        <v>332</v>
      </c>
      <c r="B256" s="27" t="s">
        <v>56</v>
      </c>
      <c r="C256" s="27" t="s">
        <v>157</v>
      </c>
      <c r="D256" s="28" t="s">
        <v>333</v>
      </c>
      <c r="E256" s="28"/>
      <c r="F256" s="23">
        <f>F257+F261</f>
        <v>11348.099999999999</v>
      </c>
      <c r="G256" s="23">
        <f t="shared" ref="G256:H256" si="114">G257+G261</f>
        <v>11210.1</v>
      </c>
      <c r="H256" s="23">
        <f t="shared" si="114"/>
        <v>11246.7</v>
      </c>
    </row>
    <row r="257" spans="1:8" ht="37.5">
      <c r="A257" s="11" t="s">
        <v>431</v>
      </c>
      <c r="B257" s="27" t="s">
        <v>56</v>
      </c>
      <c r="C257" s="27" t="s">
        <v>157</v>
      </c>
      <c r="D257" s="28" t="s">
        <v>430</v>
      </c>
      <c r="E257" s="28"/>
      <c r="F257" s="23">
        <f>F258</f>
        <v>7645.4</v>
      </c>
      <c r="G257" s="23">
        <f t="shared" ref="G257:H257" si="115">G258</f>
        <v>7460.7</v>
      </c>
      <c r="H257" s="23">
        <f t="shared" si="115"/>
        <v>7497.3</v>
      </c>
    </row>
    <row r="258" spans="1:8" ht="56.25">
      <c r="A258" s="11" t="s">
        <v>586</v>
      </c>
      <c r="B258" s="27" t="s">
        <v>56</v>
      </c>
      <c r="C258" s="27" t="s">
        <v>157</v>
      </c>
      <c r="D258" s="28" t="s">
        <v>432</v>
      </c>
      <c r="E258" s="28"/>
      <c r="F258" s="23">
        <f>F259+F260</f>
        <v>7645.4</v>
      </c>
      <c r="G258" s="23">
        <f t="shared" ref="G258:H258" si="116">G259+G260</f>
        <v>7460.7</v>
      </c>
      <c r="H258" s="23">
        <f t="shared" si="116"/>
        <v>7497.3</v>
      </c>
    </row>
    <row r="259" spans="1:8" ht="112.5">
      <c r="A259" s="60" t="s">
        <v>67</v>
      </c>
      <c r="B259" s="27" t="s">
        <v>56</v>
      </c>
      <c r="C259" s="27" t="s">
        <v>157</v>
      </c>
      <c r="D259" s="28" t="s">
        <v>482</v>
      </c>
      <c r="E259" s="28">
        <v>100</v>
      </c>
      <c r="F259" s="23">
        <f>SUM('8'!G336)</f>
        <v>7075.5</v>
      </c>
      <c r="G259" s="23">
        <f>SUM('8'!H336)</f>
        <v>6844.3</v>
      </c>
      <c r="H259" s="23">
        <f>SUM('8'!I336)</f>
        <v>6844.3</v>
      </c>
    </row>
    <row r="260" spans="1:8" ht="75">
      <c r="A260" s="60" t="s">
        <v>483</v>
      </c>
      <c r="B260" s="27" t="s">
        <v>56</v>
      </c>
      <c r="C260" s="27" t="s">
        <v>157</v>
      </c>
      <c r="D260" s="28" t="s">
        <v>482</v>
      </c>
      <c r="E260" s="28">
        <v>200</v>
      </c>
      <c r="F260" s="23">
        <f>SUM('8'!G337)</f>
        <v>569.9</v>
      </c>
      <c r="G260" s="23">
        <f>SUM('8'!H337)</f>
        <v>616.4</v>
      </c>
      <c r="H260" s="23">
        <f>SUM('8'!I337)</f>
        <v>653</v>
      </c>
    </row>
    <row r="261" spans="1:8" ht="37.5">
      <c r="A261" s="11" t="s">
        <v>434</v>
      </c>
      <c r="B261" s="27" t="s">
        <v>56</v>
      </c>
      <c r="C261" s="27" t="s">
        <v>157</v>
      </c>
      <c r="D261" s="28" t="s">
        <v>433</v>
      </c>
      <c r="E261" s="28"/>
      <c r="F261" s="23">
        <f>F262</f>
        <v>3702.7</v>
      </c>
      <c r="G261" s="23">
        <f t="shared" ref="G261:H261" si="117">G262</f>
        <v>3749.4</v>
      </c>
      <c r="H261" s="23">
        <f t="shared" si="117"/>
        <v>3749.4000000000005</v>
      </c>
    </row>
    <row r="262" spans="1:8" ht="37.5">
      <c r="A262" s="11" t="s">
        <v>435</v>
      </c>
      <c r="B262" s="27" t="s">
        <v>56</v>
      </c>
      <c r="C262" s="27" t="s">
        <v>157</v>
      </c>
      <c r="D262" s="28" t="s">
        <v>436</v>
      </c>
      <c r="E262" s="28"/>
      <c r="F262" s="23">
        <f>F263+F264+F265</f>
        <v>3702.7</v>
      </c>
      <c r="G262" s="23">
        <f t="shared" ref="G262:H262" si="118">G263+G264+G265</f>
        <v>3749.4</v>
      </c>
      <c r="H262" s="23">
        <f t="shared" si="118"/>
        <v>3749.4000000000005</v>
      </c>
    </row>
    <row r="263" spans="1:8" ht="93.75">
      <c r="A263" s="60" t="s">
        <v>479</v>
      </c>
      <c r="B263" s="27" t="s">
        <v>56</v>
      </c>
      <c r="C263" s="27" t="s">
        <v>157</v>
      </c>
      <c r="D263" s="28" t="s">
        <v>478</v>
      </c>
      <c r="E263" s="28">
        <v>100</v>
      </c>
      <c r="F263" s="23">
        <f>SUM('8'!G340)</f>
        <v>1790.3</v>
      </c>
      <c r="G263" s="23">
        <f>SUM('8'!H340)</f>
        <v>1808.1</v>
      </c>
      <c r="H263" s="23">
        <f>SUM('8'!I340)</f>
        <v>1826.2</v>
      </c>
    </row>
    <row r="264" spans="1:8" ht="75">
      <c r="A264" s="60" t="s">
        <v>480</v>
      </c>
      <c r="B264" s="27" t="s">
        <v>56</v>
      </c>
      <c r="C264" s="27" t="s">
        <v>157</v>
      </c>
      <c r="D264" s="28" t="s">
        <v>478</v>
      </c>
      <c r="E264" s="28">
        <v>200</v>
      </c>
      <c r="F264" s="23">
        <f>SUM('8'!G341)</f>
        <v>1909.1</v>
      </c>
      <c r="G264" s="23">
        <f>SUM('8'!H341)</f>
        <v>1938</v>
      </c>
      <c r="H264" s="23">
        <f>SUM('8'!I341)</f>
        <v>1919.9</v>
      </c>
    </row>
    <row r="265" spans="1:8" ht="37.5">
      <c r="A265" s="60" t="s">
        <v>481</v>
      </c>
      <c r="B265" s="27" t="s">
        <v>56</v>
      </c>
      <c r="C265" s="27" t="s">
        <v>157</v>
      </c>
      <c r="D265" s="28" t="s">
        <v>478</v>
      </c>
      <c r="E265" s="28">
        <v>800</v>
      </c>
      <c r="F265" s="23">
        <f>SUM('8'!G342)</f>
        <v>3.3</v>
      </c>
      <c r="G265" s="23">
        <f>SUM('8'!H342)</f>
        <v>3.3</v>
      </c>
      <c r="H265" s="23">
        <f>SUM('8'!I342)</f>
        <v>3.3</v>
      </c>
    </row>
    <row r="266" spans="1:8" ht="18.75">
      <c r="A266" s="65" t="s">
        <v>79</v>
      </c>
      <c r="B266" s="50" t="s">
        <v>78</v>
      </c>
      <c r="C266" s="50"/>
      <c r="D266" s="41"/>
      <c r="E266" s="41"/>
      <c r="F266" s="22">
        <f>SUM(F267+F306)</f>
        <v>47029.14</v>
      </c>
      <c r="G266" s="22">
        <f t="shared" ref="G266:H266" si="119">SUM(G267+G306)</f>
        <v>27613.4</v>
      </c>
      <c r="H266" s="22">
        <f t="shared" si="119"/>
        <v>29282.9</v>
      </c>
    </row>
    <row r="267" spans="1:8" ht="18.75">
      <c r="A267" s="60" t="s">
        <v>80</v>
      </c>
      <c r="B267" s="27" t="s">
        <v>78</v>
      </c>
      <c r="C267" s="27" t="s">
        <v>10</v>
      </c>
      <c r="D267" s="28"/>
      <c r="E267" s="28"/>
      <c r="F267" s="23">
        <f>SUM(F268)</f>
        <v>41736.14</v>
      </c>
      <c r="G267" s="23">
        <f t="shared" ref="G267:H267" si="120">SUM(G268)</f>
        <v>22365.4</v>
      </c>
      <c r="H267" s="23">
        <f t="shared" si="120"/>
        <v>23960.9</v>
      </c>
    </row>
    <row r="268" spans="1:8" ht="37.5">
      <c r="A268" s="11" t="s">
        <v>59</v>
      </c>
      <c r="B268" s="27" t="s">
        <v>78</v>
      </c>
      <c r="C268" s="27" t="s">
        <v>10</v>
      </c>
      <c r="D268" s="28" t="s">
        <v>58</v>
      </c>
      <c r="E268" s="28"/>
      <c r="F268" s="23">
        <f>SUM(F269+F286+F303)</f>
        <v>41736.14</v>
      </c>
      <c r="G268" s="23">
        <f t="shared" ref="G268:H268" si="121">SUM(G269+G286+G303)</f>
        <v>22365.4</v>
      </c>
      <c r="H268" s="23">
        <f t="shared" si="121"/>
        <v>23960.9</v>
      </c>
    </row>
    <row r="269" spans="1:8" ht="37.5">
      <c r="A269" s="11" t="s">
        <v>83</v>
      </c>
      <c r="B269" s="27" t="s">
        <v>78</v>
      </c>
      <c r="C269" s="27" t="s">
        <v>10</v>
      </c>
      <c r="D269" s="28" t="s">
        <v>81</v>
      </c>
      <c r="E269" s="28"/>
      <c r="F269" s="23">
        <f>SUM(F270+F272+F276+F278+F280+F282+F284)</f>
        <v>30169.599999999999</v>
      </c>
      <c r="G269" s="23">
        <f t="shared" ref="G269:H269" si="122">SUM(G270+G272+G276+G278+G280+G282+G284)</f>
        <v>11651.4</v>
      </c>
      <c r="H269" s="23">
        <f t="shared" si="122"/>
        <v>13353.9</v>
      </c>
    </row>
    <row r="270" spans="1:8" ht="37.5">
      <c r="A270" s="11" t="s">
        <v>522</v>
      </c>
      <c r="B270" s="27" t="s">
        <v>78</v>
      </c>
      <c r="C270" s="27" t="s">
        <v>10</v>
      </c>
      <c r="D270" s="28" t="s">
        <v>82</v>
      </c>
      <c r="E270" s="28"/>
      <c r="F270" s="23">
        <f>SUM(F271)</f>
        <v>7073</v>
      </c>
      <c r="G270" s="23">
        <f t="shared" ref="G270:H270" si="123">SUM(G271)</f>
        <v>6340</v>
      </c>
      <c r="H270" s="23">
        <f t="shared" si="123"/>
        <v>6080.9</v>
      </c>
    </row>
    <row r="271" spans="1:8" ht="75">
      <c r="A271" s="60" t="s">
        <v>84</v>
      </c>
      <c r="B271" s="27" t="s">
        <v>78</v>
      </c>
      <c r="C271" s="27" t="s">
        <v>10</v>
      </c>
      <c r="D271" s="28" t="s">
        <v>85</v>
      </c>
      <c r="E271" s="28">
        <v>600</v>
      </c>
      <c r="F271" s="23">
        <f>SUM('8'!G200)</f>
        <v>7073</v>
      </c>
      <c r="G271" s="23">
        <f>SUM('8'!H200)</f>
        <v>6340</v>
      </c>
      <c r="H271" s="23">
        <f>SUM('8'!I200)</f>
        <v>6080.9</v>
      </c>
    </row>
    <row r="272" spans="1:8" ht="37.5">
      <c r="A272" s="11" t="s">
        <v>71</v>
      </c>
      <c r="B272" s="27" t="s">
        <v>78</v>
      </c>
      <c r="C272" s="27" t="s">
        <v>10</v>
      </c>
      <c r="D272" s="28" t="s">
        <v>86</v>
      </c>
      <c r="E272" s="28"/>
      <c r="F272" s="23">
        <f>SUM(F273+F274+F275)</f>
        <v>7987.5</v>
      </c>
      <c r="G272" s="23">
        <f t="shared" ref="G272:H272" si="124">SUM(G273+G274+G275)</f>
        <v>2600</v>
      </c>
      <c r="H272" s="23">
        <f t="shared" si="124"/>
        <v>5150</v>
      </c>
    </row>
    <row r="273" spans="1:8" ht="75">
      <c r="A273" s="60" t="s">
        <v>84</v>
      </c>
      <c r="B273" s="27" t="s">
        <v>78</v>
      </c>
      <c r="C273" s="27" t="s">
        <v>10</v>
      </c>
      <c r="D273" s="28" t="s">
        <v>87</v>
      </c>
      <c r="E273" s="28">
        <v>600</v>
      </c>
      <c r="F273" s="23">
        <f>SUM('8'!G202)</f>
        <v>1558</v>
      </c>
      <c r="G273" s="23">
        <f>SUM('8'!H202)</f>
        <v>100</v>
      </c>
      <c r="H273" s="23">
        <f>SUM('8'!I202)</f>
        <v>150</v>
      </c>
    </row>
    <row r="274" spans="1:8" ht="75">
      <c r="A274" s="11" t="s">
        <v>286</v>
      </c>
      <c r="B274" s="27" t="s">
        <v>78</v>
      </c>
      <c r="C274" s="27" t="s">
        <v>10</v>
      </c>
      <c r="D274" s="28" t="s">
        <v>285</v>
      </c>
      <c r="E274" s="28">
        <v>500</v>
      </c>
      <c r="F274" s="23">
        <f>SUM('8'!G153)</f>
        <v>1000</v>
      </c>
      <c r="G274" s="23">
        <f>SUM('8'!H153)</f>
        <v>2500</v>
      </c>
      <c r="H274" s="23">
        <f>SUM('8'!I153)</f>
        <v>5000</v>
      </c>
    </row>
    <row r="275" spans="1:8" ht="75">
      <c r="A275" s="11" t="s">
        <v>438</v>
      </c>
      <c r="B275" s="27" t="s">
        <v>78</v>
      </c>
      <c r="C275" s="27" t="s">
        <v>10</v>
      </c>
      <c r="D275" s="28" t="s">
        <v>437</v>
      </c>
      <c r="E275" s="28">
        <v>600</v>
      </c>
      <c r="F275" s="23">
        <f>SUM('8'!G203)</f>
        <v>5429.5</v>
      </c>
      <c r="G275" s="23"/>
      <c r="H275" s="23"/>
    </row>
    <row r="276" spans="1:8" ht="56.25">
      <c r="A276" s="11" t="s">
        <v>89</v>
      </c>
      <c r="B276" s="27" t="s">
        <v>78</v>
      </c>
      <c r="C276" s="27" t="s">
        <v>10</v>
      </c>
      <c r="D276" s="28" t="s">
        <v>90</v>
      </c>
      <c r="E276" s="28"/>
      <c r="F276" s="23">
        <f>SUM(F277)</f>
        <v>875</v>
      </c>
      <c r="G276" s="23">
        <f t="shared" ref="G276:H276" si="125">SUM(G277)</f>
        <v>300</v>
      </c>
      <c r="H276" s="23">
        <f t="shared" si="125"/>
        <v>100</v>
      </c>
    </row>
    <row r="277" spans="1:8" ht="75">
      <c r="A277" s="60" t="s">
        <v>84</v>
      </c>
      <c r="B277" s="27" t="s">
        <v>78</v>
      </c>
      <c r="C277" s="27" t="s">
        <v>10</v>
      </c>
      <c r="D277" s="28" t="s">
        <v>88</v>
      </c>
      <c r="E277" s="28">
        <v>600</v>
      </c>
      <c r="F277" s="23">
        <f>SUM('8'!G205)</f>
        <v>875</v>
      </c>
      <c r="G277" s="23">
        <f>SUM('8'!H205)</f>
        <v>300</v>
      </c>
      <c r="H277" s="23">
        <f>SUM('8'!I205)</f>
        <v>100</v>
      </c>
    </row>
    <row r="278" spans="1:8" ht="18.75">
      <c r="A278" s="11" t="s">
        <v>523</v>
      </c>
      <c r="B278" s="27" t="s">
        <v>78</v>
      </c>
      <c r="C278" s="27" t="s">
        <v>10</v>
      </c>
      <c r="D278" s="28" t="s">
        <v>91</v>
      </c>
      <c r="E278" s="28"/>
      <c r="F278" s="23">
        <f>SUM(F279)</f>
        <v>4</v>
      </c>
      <c r="G278" s="23">
        <f t="shared" ref="G278:H278" si="126">SUM(G279)</f>
        <v>4</v>
      </c>
      <c r="H278" s="23">
        <f t="shared" si="126"/>
        <v>4</v>
      </c>
    </row>
    <row r="279" spans="1:8" ht="75">
      <c r="A279" s="60" t="s">
        <v>84</v>
      </c>
      <c r="B279" s="27" t="s">
        <v>78</v>
      </c>
      <c r="C279" s="27" t="s">
        <v>10</v>
      </c>
      <c r="D279" s="28" t="s">
        <v>92</v>
      </c>
      <c r="E279" s="28">
        <v>600</v>
      </c>
      <c r="F279" s="23">
        <f>SUM('8'!G207)</f>
        <v>4</v>
      </c>
      <c r="G279" s="23">
        <f>SUM('8'!H207)</f>
        <v>4</v>
      </c>
      <c r="H279" s="23">
        <f>SUM('8'!I207)</f>
        <v>4</v>
      </c>
    </row>
    <row r="280" spans="1:8" ht="37.5">
      <c r="A280" s="11" t="s">
        <v>553</v>
      </c>
      <c r="B280" s="27" t="s">
        <v>78</v>
      </c>
      <c r="C280" s="27" t="s">
        <v>10</v>
      </c>
      <c r="D280" s="28" t="s">
        <v>93</v>
      </c>
      <c r="E280" s="28"/>
      <c r="F280" s="23">
        <f>SUM(F281)</f>
        <v>3859</v>
      </c>
      <c r="G280" s="23">
        <f t="shared" ref="G280:H280" si="127">SUM(G281)</f>
        <v>2332.4</v>
      </c>
      <c r="H280" s="23">
        <f t="shared" si="127"/>
        <v>1939</v>
      </c>
    </row>
    <row r="281" spans="1:8" ht="75">
      <c r="A281" s="60" t="s">
        <v>84</v>
      </c>
      <c r="B281" s="27" t="s">
        <v>78</v>
      </c>
      <c r="C281" s="27" t="s">
        <v>10</v>
      </c>
      <c r="D281" s="28" t="s">
        <v>94</v>
      </c>
      <c r="E281" s="28">
        <v>600</v>
      </c>
      <c r="F281" s="23">
        <f>SUM('8'!G209)</f>
        <v>3859</v>
      </c>
      <c r="G281" s="23">
        <f>SUM('8'!H209)</f>
        <v>2332.4</v>
      </c>
      <c r="H281" s="23">
        <f>SUM('8'!I209)</f>
        <v>1939</v>
      </c>
    </row>
    <row r="282" spans="1:8" ht="56.25">
      <c r="A282" s="11" t="s">
        <v>97</v>
      </c>
      <c r="B282" s="27" t="s">
        <v>78</v>
      </c>
      <c r="C282" s="27" t="s">
        <v>10</v>
      </c>
      <c r="D282" s="28" t="s">
        <v>95</v>
      </c>
      <c r="E282" s="28"/>
      <c r="F282" s="23">
        <f>SUM(F283)</f>
        <v>70</v>
      </c>
      <c r="G282" s="23">
        <f t="shared" ref="G282:H282" si="128">SUM(G283)</f>
        <v>75</v>
      </c>
      <c r="H282" s="23">
        <f t="shared" si="128"/>
        <v>80</v>
      </c>
    </row>
    <row r="283" spans="1:8" ht="75">
      <c r="A283" s="60" t="s">
        <v>84</v>
      </c>
      <c r="B283" s="27" t="s">
        <v>78</v>
      </c>
      <c r="C283" s="27" t="s">
        <v>10</v>
      </c>
      <c r="D283" s="28" t="s">
        <v>96</v>
      </c>
      <c r="E283" s="28">
        <v>600</v>
      </c>
      <c r="F283" s="23">
        <f>SUM('8'!G211)</f>
        <v>70</v>
      </c>
      <c r="G283" s="23">
        <f>SUM('8'!H211)</f>
        <v>75</v>
      </c>
      <c r="H283" s="23">
        <f>SUM('8'!I211)</f>
        <v>80</v>
      </c>
    </row>
    <row r="284" spans="1:8" ht="56.25">
      <c r="A284" s="11" t="s">
        <v>554</v>
      </c>
      <c r="B284" s="27" t="s">
        <v>78</v>
      </c>
      <c r="C284" s="27" t="s">
        <v>10</v>
      </c>
      <c r="D284" s="28" t="s">
        <v>98</v>
      </c>
      <c r="E284" s="28"/>
      <c r="F284" s="23">
        <f>SUM(F285)</f>
        <v>10301.1</v>
      </c>
      <c r="G284" s="23">
        <f t="shared" ref="G284:H284" si="129">SUM(G285)</f>
        <v>0</v>
      </c>
      <c r="H284" s="23">
        <f t="shared" si="129"/>
        <v>0</v>
      </c>
    </row>
    <row r="285" spans="1:8" ht="75">
      <c r="A285" s="60" t="s">
        <v>84</v>
      </c>
      <c r="B285" s="27" t="s">
        <v>78</v>
      </c>
      <c r="C285" s="27" t="s">
        <v>10</v>
      </c>
      <c r="D285" s="28" t="s">
        <v>99</v>
      </c>
      <c r="E285" s="28">
        <v>600</v>
      </c>
      <c r="F285" s="23">
        <f>SUM('8'!G213)</f>
        <v>10301.1</v>
      </c>
      <c r="G285" s="23">
        <f>SUM('8'!H213)</f>
        <v>0</v>
      </c>
      <c r="H285" s="23">
        <f>SUM('8'!I213)</f>
        <v>0</v>
      </c>
    </row>
    <row r="286" spans="1:8" ht="18.75">
      <c r="A286" s="11" t="s">
        <v>102</v>
      </c>
      <c r="B286" s="27" t="s">
        <v>78</v>
      </c>
      <c r="C286" s="27" t="s">
        <v>10</v>
      </c>
      <c r="D286" s="28" t="s">
        <v>100</v>
      </c>
      <c r="E286" s="41"/>
      <c r="F286" s="23">
        <f>SUM(F287+F292+F295+F297+F299+F301)</f>
        <v>11316.54</v>
      </c>
      <c r="G286" s="23">
        <f t="shared" ref="G286:H286" si="130">SUM(G287+G292+G295+G297+G299+G301)</f>
        <v>10614</v>
      </c>
      <c r="H286" s="23">
        <f t="shared" si="130"/>
        <v>10607</v>
      </c>
    </row>
    <row r="287" spans="1:8" ht="37.5">
      <c r="A287" s="11" t="s">
        <v>103</v>
      </c>
      <c r="B287" s="27" t="s">
        <v>78</v>
      </c>
      <c r="C287" s="27" t="s">
        <v>10</v>
      </c>
      <c r="D287" s="28" t="s">
        <v>101</v>
      </c>
      <c r="E287" s="41"/>
      <c r="F287" s="23">
        <f>SUM(F288:F291)</f>
        <v>10629</v>
      </c>
      <c r="G287" s="23">
        <f t="shared" ref="G287:H287" si="131">SUM(G288:G291)</f>
        <v>10406</v>
      </c>
      <c r="H287" s="23">
        <f t="shared" si="131"/>
        <v>10454</v>
      </c>
    </row>
    <row r="288" spans="1:8" ht="112.5">
      <c r="A288" s="60" t="s">
        <v>67</v>
      </c>
      <c r="B288" s="27" t="s">
        <v>78</v>
      </c>
      <c r="C288" s="27" t="s">
        <v>10</v>
      </c>
      <c r="D288" s="28" t="s">
        <v>104</v>
      </c>
      <c r="E288" s="28">
        <v>100</v>
      </c>
      <c r="F288" s="23">
        <f>SUM('8'!G216)</f>
        <v>8756</v>
      </c>
      <c r="G288" s="23">
        <f>SUM('8'!H216)</f>
        <v>9350</v>
      </c>
      <c r="H288" s="23">
        <f>SUM('8'!I216)</f>
        <v>9986</v>
      </c>
    </row>
    <row r="289" spans="1:8" ht="56.25">
      <c r="A289" s="60" t="s">
        <v>68</v>
      </c>
      <c r="B289" s="27" t="s">
        <v>78</v>
      </c>
      <c r="C289" s="27" t="s">
        <v>10</v>
      </c>
      <c r="D289" s="28" t="s">
        <v>104</v>
      </c>
      <c r="E289" s="28">
        <v>200</v>
      </c>
      <c r="F289" s="23">
        <f>SUM('8'!G217)</f>
        <v>1217</v>
      </c>
      <c r="G289" s="23">
        <f>SUM('8'!H217)</f>
        <v>996</v>
      </c>
      <c r="H289" s="23">
        <f>SUM('8'!I217)</f>
        <v>409</v>
      </c>
    </row>
    <row r="290" spans="1:8" ht="37.5">
      <c r="A290" s="60" t="s">
        <v>69</v>
      </c>
      <c r="B290" s="27" t="s">
        <v>78</v>
      </c>
      <c r="C290" s="27" t="s">
        <v>10</v>
      </c>
      <c r="D290" s="28" t="s">
        <v>104</v>
      </c>
      <c r="E290" s="28">
        <v>800</v>
      </c>
      <c r="F290" s="23">
        <f>SUM('8'!G218)</f>
        <v>60</v>
      </c>
      <c r="G290" s="23">
        <f>SUM('8'!H218)</f>
        <v>60</v>
      </c>
      <c r="H290" s="23">
        <f>SUM('8'!I218)</f>
        <v>59</v>
      </c>
    </row>
    <row r="291" spans="1:8" ht="93.75">
      <c r="A291" s="60" t="s">
        <v>105</v>
      </c>
      <c r="B291" s="27" t="s">
        <v>78</v>
      </c>
      <c r="C291" s="27" t="s">
        <v>10</v>
      </c>
      <c r="D291" s="28" t="s">
        <v>439</v>
      </c>
      <c r="E291" s="28">
        <v>200</v>
      </c>
      <c r="F291" s="23">
        <f>SUM('8'!G219)</f>
        <v>596</v>
      </c>
      <c r="G291" s="23">
        <f>SUM('8'!H219)</f>
        <v>0</v>
      </c>
      <c r="H291" s="23">
        <f>SUM('8'!I219)</f>
        <v>0</v>
      </c>
    </row>
    <row r="292" spans="1:8" ht="37.5">
      <c r="A292" s="11" t="s">
        <v>108</v>
      </c>
      <c r="B292" s="27" t="s">
        <v>78</v>
      </c>
      <c r="C292" s="27" t="s">
        <v>10</v>
      </c>
      <c r="D292" s="28" t="s">
        <v>107</v>
      </c>
      <c r="E292" s="28"/>
      <c r="F292" s="23">
        <f>SUM(F293+F294)</f>
        <v>26.84</v>
      </c>
      <c r="G292" s="23">
        <f t="shared" ref="G292:H292" si="132">SUM(G293+G294)</f>
        <v>18</v>
      </c>
      <c r="H292" s="23">
        <f t="shared" si="132"/>
        <v>18</v>
      </c>
    </row>
    <row r="293" spans="1:8" ht="56.25">
      <c r="A293" s="60" t="s">
        <v>68</v>
      </c>
      <c r="B293" s="27" t="s">
        <v>78</v>
      </c>
      <c r="C293" s="27" t="s">
        <v>10</v>
      </c>
      <c r="D293" s="28" t="s">
        <v>109</v>
      </c>
      <c r="E293" s="28">
        <v>200</v>
      </c>
      <c r="F293" s="23">
        <f>SUM('8'!G221)</f>
        <v>18</v>
      </c>
      <c r="G293" s="23">
        <f>SUM('8'!H221)</f>
        <v>18</v>
      </c>
      <c r="H293" s="23">
        <f>SUM('8'!I221)</f>
        <v>18</v>
      </c>
    </row>
    <row r="294" spans="1:8" ht="37.5">
      <c r="A294" s="11" t="s">
        <v>441</v>
      </c>
      <c r="B294" s="27" t="s">
        <v>78</v>
      </c>
      <c r="C294" s="27" t="s">
        <v>10</v>
      </c>
      <c r="D294" s="28" t="s">
        <v>440</v>
      </c>
      <c r="E294" s="28">
        <v>200</v>
      </c>
      <c r="F294" s="23">
        <f>SUM('8'!G222)</f>
        <v>8.84</v>
      </c>
      <c r="G294" s="23">
        <f>SUM('8'!H222)</f>
        <v>0</v>
      </c>
      <c r="H294" s="23">
        <f>SUM('8'!I222)</f>
        <v>0</v>
      </c>
    </row>
    <row r="295" spans="1:8" ht="56.25">
      <c r="A295" s="11" t="s">
        <v>111</v>
      </c>
      <c r="B295" s="27" t="s">
        <v>78</v>
      </c>
      <c r="C295" s="27" t="s">
        <v>10</v>
      </c>
      <c r="D295" s="28" t="s">
        <v>110</v>
      </c>
      <c r="E295" s="28"/>
      <c r="F295" s="23">
        <f>SUM(F296)</f>
        <v>274</v>
      </c>
      <c r="G295" s="23">
        <f t="shared" ref="G295:H295" si="133">SUM(G296)</f>
        <v>100</v>
      </c>
      <c r="H295" s="23">
        <f t="shared" si="133"/>
        <v>80</v>
      </c>
    </row>
    <row r="296" spans="1:8" ht="56.25">
      <c r="A296" s="60" t="s">
        <v>68</v>
      </c>
      <c r="B296" s="27" t="s">
        <v>78</v>
      </c>
      <c r="C296" s="27" t="s">
        <v>10</v>
      </c>
      <c r="D296" s="28" t="s">
        <v>114</v>
      </c>
      <c r="E296" s="28">
        <v>200</v>
      </c>
      <c r="F296" s="23">
        <f>SUM('8'!G224)</f>
        <v>274</v>
      </c>
      <c r="G296" s="23">
        <f>SUM('8'!H224)</f>
        <v>100</v>
      </c>
      <c r="H296" s="23">
        <f>SUM('8'!I224)</f>
        <v>80</v>
      </c>
    </row>
    <row r="297" spans="1:8" ht="37.5">
      <c r="A297" s="11" t="s">
        <v>115</v>
      </c>
      <c r="B297" s="27" t="s">
        <v>78</v>
      </c>
      <c r="C297" s="27" t="s">
        <v>10</v>
      </c>
      <c r="D297" s="28" t="s">
        <v>112</v>
      </c>
      <c r="E297" s="28"/>
      <c r="F297" s="23">
        <f>SUM(F298)</f>
        <v>50</v>
      </c>
      <c r="G297" s="23">
        <f t="shared" ref="G297:H297" si="134">SUM(G298)</f>
        <v>25</v>
      </c>
      <c r="H297" s="23">
        <f t="shared" si="134"/>
        <v>50</v>
      </c>
    </row>
    <row r="298" spans="1:8" ht="56.25">
      <c r="A298" s="60" t="s">
        <v>68</v>
      </c>
      <c r="B298" s="27" t="s">
        <v>78</v>
      </c>
      <c r="C298" s="27" t="s">
        <v>10</v>
      </c>
      <c r="D298" s="28" t="s">
        <v>113</v>
      </c>
      <c r="E298" s="28">
        <v>200</v>
      </c>
      <c r="F298" s="23">
        <f>SUM('8'!G226)</f>
        <v>50</v>
      </c>
      <c r="G298" s="23">
        <f>SUM('8'!H226)</f>
        <v>25</v>
      </c>
      <c r="H298" s="23">
        <f>SUM('8'!I226)</f>
        <v>50</v>
      </c>
    </row>
    <row r="299" spans="1:8" ht="37.5">
      <c r="A299" s="11" t="s">
        <v>118</v>
      </c>
      <c r="B299" s="27" t="s">
        <v>78</v>
      </c>
      <c r="C299" s="27" t="s">
        <v>10</v>
      </c>
      <c r="D299" s="28" t="s">
        <v>116</v>
      </c>
      <c r="E299" s="28"/>
      <c r="F299" s="23">
        <f>SUM(F300)</f>
        <v>332.7</v>
      </c>
      <c r="G299" s="23">
        <f t="shared" ref="G299:H299" si="135">SUM(G300)</f>
        <v>60</v>
      </c>
      <c r="H299" s="23">
        <f t="shared" si="135"/>
        <v>0</v>
      </c>
    </row>
    <row r="300" spans="1:8" ht="56.25">
      <c r="A300" s="60" t="s">
        <v>68</v>
      </c>
      <c r="B300" s="27" t="s">
        <v>78</v>
      </c>
      <c r="C300" s="27" t="s">
        <v>10</v>
      </c>
      <c r="D300" s="28" t="s">
        <v>117</v>
      </c>
      <c r="E300" s="28">
        <v>200</v>
      </c>
      <c r="F300" s="23">
        <f>SUM('8'!G228)</f>
        <v>332.7</v>
      </c>
      <c r="G300" s="23">
        <f>SUM('8'!H228)</f>
        <v>60</v>
      </c>
      <c r="H300" s="23">
        <f>SUM('8'!I228)</f>
        <v>0</v>
      </c>
    </row>
    <row r="301" spans="1:8" ht="37.5">
      <c r="A301" s="11" t="s">
        <v>121</v>
      </c>
      <c r="B301" s="27" t="s">
        <v>78</v>
      </c>
      <c r="C301" s="27" t="s">
        <v>10</v>
      </c>
      <c r="D301" s="28" t="s">
        <v>119</v>
      </c>
      <c r="E301" s="28"/>
      <c r="F301" s="23">
        <f>SUM(F302)</f>
        <v>4</v>
      </c>
      <c r="G301" s="23">
        <f t="shared" ref="G301:H301" si="136">SUM(G302)</f>
        <v>5</v>
      </c>
      <c r="H301" s="23">
        <f t="shared" si="136"/>
        <v>5</v>
      </c>
    </row>
    <row r="302" spans="1:8" ht="56.25">
      <c r="A302" s="60" t="s">
        <v>68</v>
      </c>
      <c r="B302" s="27" t="s">
        <v>78</v>
      </c>
      <c r="C302" s="27" t="s">
        <v>10</v>
      </c>
      <c r="D302" s="28" t="s">
        <v>120</v>
      </c>
      <c r="E302" s="28">
        <v>200</v>
      </c>
      <c r="F302" s="23">
        <f>SUM('8'!G230)</f>
        <v>4</v>
      </c>
      <c r="G302" s="23">
        <f>SUM('8'!H230)</f>
        <v>5</v>
      </c>
      <c r="H302" s="23">
        <f>SUM('8'!I230)</f>
        <v>5</v>
      </c>
    </row>
    <row r="303" spans="1:8" ht="18.75">
      <c r="A303" s="11" t="s">
        <v>126</v>
      </c>
      <c r="B303" s="27" t="s">
        <v>78</v>
      </c>
      <c r="C303" s="27" t="s">
        <v>10</v>
      </c>
      <c r="D303" s="28" t="s">
        <v>124</v>
      </c>
      <c r="E303" s="28"/>
      <c r="F303" s="23">
        <f>SUM(F304)</f>
        <v>250</v>
      </c>
      <c r="G303" s="23">
        <f t="shared" ref="G303:H304" si="137">SUM(G304)</f>
        <v>100</v>
      </c>
      <c r="H303" s="23">
        <f t="shared" si="137"/>
        <v>0</v>
      </c>
    </row>
    <row r="304" spans="1:8" ht="56.25">
      <c r="A304" s="11" t="s">
        <v>127</v>
      </c>
      <c r="B304" s="27" t="s">
        <v>78</v>
      </c>
      <c r="C304" s="27" t="s">
        <v>10</v>
      </c>
      <c r="D304" s="28" t="s">
        <v>125</v>
      </c>
      <c r="E304" s="28"/>
      <c r="F304" s="23">
        <f>SUM(F305)</f>
        <v>250</v>
      </c>
      <c r="G304" s="23">
        <f t="shared" si="137"/>
        <v>100</v>
      </c>
      <c r="H304" s="23">
        <f t="shared" si="137"/>
        <v>0</v>
      </c>
    </row>
    <row r="305" spans="1:8" ht="56.25">
      <c r="A305" s="60" t="s">
        <v>68</v>
      </c>
      <c r="B305" s="27" t="s">
        <v>78</v>
      </c>
      <c r="C305" s="27" t="s">
        <v>10</v>
      </c>
      <c r="D305" s="28" t="s">
        <v>128</v>
      </c>
      <c r="E305" s="28">
        <v>200</v>
      </c>
      <c r="F305" s="23">
        <f>SUM('8'!G233)</f>
        <v>250</v>
      </c>
      <c r="G305" s="23">
        <f>SUM('8'!H233)</f>
        <v>100</v>
      </c>
      <c r="H305" s="23">
        <f>SUM('8'!I233)</f>
        <v>0</v>
      </c>
    </row>
    <row r="306" spans="1:8" ht="18.75">
      <c r="A306" s="60" t="s">
        <v>130</v>
      </c>
      <c r="B306" s="27" t="s">
        <v>78</v>
      </c>
      <c r="C306" s="27" t="s">
        <v>129</v>
      </c>
      <c r="D306" s="28"/>
      <c r="E306" s="28"/>
      <c r="F306" s="23">
        <f>SUM(F307)</f>
        <v>5293</v>
      </c>
      <c r="G306" s="23">
        <f t="shared" ref="G306:H306" si="138">SUM(G307)</f>
        <v>5248</v>
      </c>
      <c r="H306" s="23">
        <f t="shared" si="138"/>
        <v>5322</v>
      </c>
    </row>
    <row r="307" spans="1:8" ht="37.5">
      <c r="A307" s="11" t="s">
        <v>59</v>
      </c>
      <c r="B307" s="27" t="s">
        <v>78</v>
      </c>
      <c r="C307" s="27" t="s">
        <v>129</v>
      </c>
      <c r="D307" s="28" t="s">
        <v>58</v>
      </c>
      <c r="E307" s="28"/>
      <c r="F307" s="23">
        <f>SUM(F308+F312)</f>
        <v>5293</v>
      </c>
      <c r="G307" s="23">
        <f t="shared" ref="G307:H307" si="139">SUM(G308+G312)</f>
        <v>5248</v>
      </c>
      <c r="H307" s="23">
        <f t="shared" si="139"/>
        <v>5322</v>
      </c>
    </row>
    <row r="308" spans="1:8" ht="37.5">
      <c r="A308" s="11" t="s">
        <v>131</v>
      </c>
      <c r="B308" s="27" t="s">
        <v>78</v>
      </c>
      <c r="C308" s="27" t="s">
        <v>129</v>
      </c>
      <c r="D308" s="28" t="s">
        <v>122</v>
      </c>
      <c r="E308" s="28"/>
      <c r="F308" s="23">
        <f>SUM(F309)</f>
        <v>3230</v>
      </c>
      <c r="G308" s="23">
        <f t="shared" ref="G308:H308" si="140">SUM(G309)</f>
        <v>3352</v>
      </c>
      <c r="H308" s="23">
        <f t="shared" si="140"/>
        <v>3457</v>
      </c>
    </row>
    <row r="309" spans="1:8" ht="56.25">
      <c r="A309" s="11" t="s">
        <v>525</v>
      </c>
      <c r="B309" s="27" t="s">
        <v>78</v>
      </c>
      <c r="C309" s="27" t="s">
        <v>129</v>
      </c>
      <c r="D309" s="28" t="s">
        <v>123</v>
      </c>
      <c r="E309" s="28"/>
      <c r="F309" s="23">
        <f>SUM(F310:F311)</f>
        <v>3230</v>
      </c>
      <c r="G309" s="23">
        <f t="shared" ref="G309:H309" si="141">SUM(G310:G311)</f>
        <v>3352</v>
      </c>
      <c r="H309" s="23">
        <f t="shared" si="141"/>
        <v>3457</v>
      </c>
    </row>
    <row r="310" spans="1:8" ht="112.5">
      <c r="A310" s="60" t="s">
        <v>67</v>
      </c>
      <c r="B310" s="27" t="s">
        <v>78</v>
      </c>
      <c r="C310" s="27" t="s">
        <v>129</v>
      </c>
      <c r="D310" s="28" t="s">
        <v>132</v>
      </c>
      <c r="E310" s="28">
        <v>100</v>
      </c>
      <c r="F310" s="23">
        <f>SUM('8'!G238)</f>
        <v>3076</v>
      </c>
      <c r="G310" s="23">
        <f>SUM('8'!H238)</f>
        <v>3193</v>
      </c>
      <c r="H310" s="23">
        <f>SUM('8'!I238)</f>
        <v>3288</v>
      </c>
    </row>
    <row r="311" spans="1:8" ht="56.25">
      <c r="A311" s="60" t="s">
        <v>68</v>
      </c>
      <c r="B311" s="27" t="s">
        <v>78</v>
      </c>
      <c r="C311" s="27" t="s">
        <v>129</v>
      </c>
      <c r="D311" s="28" t="s">
        <v>132</v>
      </c>
      <c r="E311" s="28">
        <v>200</v>
      </c>
      <c r="F311" s="23">
        <f>SUM('8'!G239)</f>
        <v>154</v>
      </c>
      <c r="G311" s="23">
        <f>SUM('8'!H239)</f>
        <v>159</v>
      </c>
      <c r="H311" s="23">
        <f>SUM('8'!I239)</f>
        <v>169</v>
      </c>
    </row>
    <row r="312" spans="1:8" ht="56.25">
      <c r="A312" s="11" t="s">
        <v>134</v>
      </c>
      <c r="B312" s="27" t="s">
        <v>78</v>
      </c>
      <c r="C312" s="27" t="s">
        <v>129</v>
      </c>
      <c r="D312" s="28" t="s">
        <v>133</v>
      </c>
      <c r="E312" s="28"/>
      <c r="F312" s="23">
        <f>SUM(F313)</f>
        <v>2063</v>
      </c>
      <c r="G312" s="23">
        <f t="shared" ref="G312:H312" si="142">SUM(G313)</f>
        <v>1896</v>
      </c>
      <c r="H312" s="23">
        <f t="shared" si="142"/>
        <v>1865</v>
      </c>
    </row>
    <row r="313" spans="1:8" ht="75">
      <c r="A313" s="11" t="s">
        <v>526</v>
      </c>
      <c r="B313" s="27" t="s">
        <v>78</v>
      </c>
      <c r="C313" s="27" t="s">
        <v>129</v>
      </c>
      <c r="D313" s="28" t="s">
        <v>135</v>
      </c>
      <c r="E313" s="28"/>
      <c r="F313" s="23">
        <f>SUM(F314:F316)</f>
        <v>2063</v>
      </c>
      <c r="G313" s="23">
        <f t="shared" ref="G313:H313" si="143">SUM(G314:G316)</f>
        <v>1896</v>
      </c>
      <c r="H313" s="23">
        <f t="shared" si="143"/>
        <v>1865</v>
      </c>
    </row>
    <row r="314" spans="1:8" ht="112.5">
      <c r="A314" s="60" t="s">
        <v>67</v>
      </c>
      <c r="B314" s="27" t="s">
        <v>78</v>
      </c>
      <c r="C314" s="27" t="s">
        <v>129</v>
      </c>
      <c r="D314" s="28" t="s">
        <v>136</v>
      </c>
      <c r="E314" s="28">
        <v>100</v>
      </c>
      <c r="F314" s="23">
        <f>SUM('8'!G242)</f>
        <v>1527</v>
      </c>
      <c r="G314" s="23">
        <f>SUM('8'!H242)</f>
        <v>1562</v>
      </c>
      <c r="H314" s="23">
        <f>SUM('8'!I242)</f>
        <v>1591</v>
      </c>
    </row>
    <row r="315" spans="1:8" ht="56.25">
      <c r="A315" s="60" t="s">
        <v>68</v>
      </c>
      <c r="B315" s="27" t="s">
        <v>78</v>
      </c>
      <c r="C315" s="27" t="s">
        <v>129</v>
      </c>
      <c r="D315" s="28" t="s">
        <v>136</v>
      </c>
      <c r="E315" s="28">
        <v>200</v>
      </c>
      <c r="F315" s="23">
        <f>SUM('8'!G243)</f>
        <v>461</v>
      </c>
      <c r="G315" s="23">
        <f>SUM('8'!H243)</f>
        <v>259</v>
      </c>
      <c r="H315" s="23">
        <f>SUM('8'!I243)</f>
        <v>199</v>
      </c>
    </row>
    <row r="316" spans="1:8" ht="37.5">
      <c r="A316" s="60" t="s">
        <v>69</v>
      </c>
      <c r="B316" s="27" t="s">
        <v>78</v>
      </c>
      <c r="C316" s="27" t="s">
        <v>129</v>
      </c>
      <c r="D316" s="28" t="s">
        <v>136</v>
      </c>
      <c r="E316" s="28">
        <v>800</v>
      </c>
      <c r="F316" s="23">
        <f>SUM('8'!G244)</f>
        <v>75</v>
      </c>
      <c r="G316" s="23">
        <f>SUM('8'!H244)</f>
        <v>75</v>
      </c>
      <c r="H316" s="23">
        <f>SUM('8'!I244)</f>
        <v>75</v>
      </c>
    </row>
    <row r="317" spans="1:8" ht="18.75">
      <c r="A317" s="76" t="s">
        <v>221</v>
      </c>
      <c r="B317" s="41">
        <v>10</v>
      </c>
      <c r="C317" s="50"/>
      <c r="D317" s="50"/>
      <c r="E317" s="41"/>
      <c r="F317" s="22">
        <f>SUM(F323+F318+F336)</f>
        <v>15482.8</v>
      </c>
      <c r="G317" s="22">
        <f t="shared" ref="G317:H317" si="144">SUM(G323+G318+G336)</f>
        <v>16879.52202</v>
      </c>
      <c r="H317" s="22">
        <f t="shared" si="144"/>
        <v>17381.114030000001</v>
      </c>
    </row>
    <row r="318" spans="1:8" ht="18.75">
      <c r="A318" s="78" t="s">
        <v>223</v>
      </c>
      <c r="B318" s="28">
        <v>10</v>
      </c>
      <c r="C318" s="27" t="s">
        <v>10</v>
      </c>
      <c r="D318" s="27"/>
      <c r="E318" s="28"/>
      <c r="F318" s="23">
        <f>SUM(F319)</f>
        <v>3772.8</v>
      </c>
      <c r="G318" s="23">
        <f t="shared" ref="G318:H318" si="145">SUM(G319)</f>
        <v>3810.5</v>
      </c>
      <c r="H318" s="23">
        <f t="shared" si="145"/>
        <v>3848.6</v>
      </c>
    </row>
    <row r="319" spans="1:8" ht="56.25">
      <c r="A319" s="11" t="s">
        <v>166</v>
      </c>
      <c r="B319" s="27" t="s">
        <v>222</v>
      </c>
      <c r="C319" s="27" t="s">
        <v>10</v>
      </c>
      <c r="D319" s="28" t="s">
        <v>139</v>
      </c>
      <c r="E319" s="28"/>
      <c r="F319" s="23">
        <f>SUM(F320)</f>
        <v>3772.8</v>
      </c>
      <c r="G319" s="23">
        <f t="shared" ref="G319:H320" si="146">SUM(G320)</f>
        <v>3810.5</v>
      </c>
      <c r="H319" s="23">
        <f t="shared" si="146"/>
        <v>3848.6</v>
      </c>
    </row>
    <row r="320" spans="1:8" ht="37.5">
      <c r="A320" s="11" t="s">
        <v>225</v>
      </c>
      <c r="B320" s="27" t="s">
        <v>222</v>
      </c>
      <c r="C320" s="27" t="s">
        <v>10</v>
      </c>
      <c r="D320" s="28" t="s">
        <v>226</v>
      </c>
      <c r="E320" s="28"/>
      <c r="F320" s="23">
        <f>SUM(F321)</f>
        <v>3772.8</v>
      </c>
      <c r="G320" s="23">
        <f t="shared" si="146"/>
        <v>3810.5</v>
      </c>
      <c r="H320" s="23">
        <f t="shared" si="146"/>
        <v>3848.6</v>
      </c>
    </row>
    <row r="321" spans="1:8" ht="18.75">
      <c r="A321" s="11" t="s">
        <v>229</v>
      </c>
      <c r="B321" s="27" t="s">
        <v>222</v>
      </c>
      <c r="C321" s="27" t="s">
        <v>10</v>
      </c>
      <c r="D321" s="28" t="s">
        <v>228</v>
      </c>
      <c r="E321" s="28"/>
      <c r="F321" s="23">
        <f>SUM(F322)</f>
        <v>3772.8</v>
      </c>
      <c r="G321" s="23">
        <f t="shared" ref="G321:H321" si="147">SUM(G322)</f>
        <v>3810.5</v>
      </c>
      <c r="H321" s="23">
        <f t="shared" si="147"/>
        <v>3848.6</v>
      </c>
    </row>
    <row r="322" spans="1:8" ht="75">
      <c r="A322" s="21" t="s">
        <v>230</v>
      </c>
      <c r="B322" s="27" t="s">
        <v>222</v>
      </c>
      <c r="C322" s="27" t="s">
        <v>10</v>
      </c>
      <c r="D322" s="28" t="s">
        <v>231</v>
      </c>
      <c r="E322" s="28">
        <v>300</v>
      </c>
      <c r="F322" s="23">
        <f>SUM('8'!G159)</f>
        <v>3772.8</v>
      </c>
      <c r="G322" s="23">
        <f>SUM('8'!H159)</f>
        <v>3810.5</v>
      </c>
      <c r="H322" s="23">
        <f>SUM('8'!I159)</f>
        <v>3848.6</v>
      </c>
    </row>
    <row r="323" spans="1:8" ht="18.75">
      <c r="A323" s="79" t="s">
        <v>224</v>
      </c>
      <c r="B323" s="27" t="s">
        <v>222</v>
      </c>
      <c r="C323" s="27" t="s">
        <v>57</v>
      </c>
      <c r="D323" s="28"/>
      <c r="E323" s="28"/>
      <c r="F323" s="23">
        <f>SUM(F332+F328+F324)</f>
        <v>4471</v>
      </c>
      <c r="G323" s="23">
        <f>SUM(G332+G328+G324)</f>
        <v>5980.8220199999996</v>
      </c>
      <c r="H323" s="23">
        <f>SUM(H332+H328+H324)</f>
        <v>6146.3140299999995</v>
      </c>
    </row>
    <row r="324" spans="1:8" ht="75">
      <c r="A324" s="11" t="s">
        <v>535</v>
      </c>
      <c r="B324" s="27" t="s">
        <v>222</v>
      </c>
      <c r="C324" s="27" t="s">
        <v>57</v>
      </c>
      <c r="D324" s="28" t="s">
        <v>287</v>
      </c>
      <c r="E324" s="28"/>
      <c r="F324" s="23">
        <f>SUM(F325)</f>
        <v>2583</v>
      </c>
      <c r="G324" s="23">
        <f t="shared" ref="G324:H324" si="148">SUM(G325)</f>
        <v>4389.8220199999996</v>
      </c>
      <c r="H324" s="23">
        <f t="shared" si="148"/>
        <v>4555.3140299999995</v>
      </c>
    </row>
    <row r="325" spans="1:8" ht="18.75">
      <c r="A325" s="11" t="s">
        <v>291</v>
      </c>
      <c r="B325" s="27" t="s">
        <v>222</v>
      </c>
      <c r="C325" s="27" t="s">
        <v>57</v>
      </c>
      <c r="D325" s="28" t="s">
        <v>288</v>
      </c>
      <c r="E325" s="28"/>
      <c r="F325" s="23">
        <f>SUM(F326)</f>
        <v>2583</v>
      </c>
      <c r="G325" s="23">
        <f t="shared" ref="G325:H325" si="149">SUM(G326)</f>
        <v>4389.8220199999996</v>
      </c>
      <c r="H325" s="23">
        <f t="shared" si="149"/>
        <v>4555.3140299999995</v>
      </c>
    </row>
    <row r="326" spans="1:8" ht="56.25">
      <c r="A326" s="11" t="s">
        <v>292</v>
      </c>
      <c r="B326" s="27" t="s">
        <v>222</v>
      </c>
      <c r="C326" s="27" t="s">
        <v>57</v>
      </c>
      <c r="D326" s="28" t="s">
        <v>289</v>
      </c>
      <c r="E326" s="28"/>
      <c r="F326" s="23">
        <f>SUM(F327)</f>
        <v>2583</v>
      </c>
      <c r="G326" s="23">
        <f t="shared" ref="G326:H326" si="150">SUM(G327)</f>
        <v>4389.8220199999996</v>
      </c>
      <c r="H326" s="23">
        <f t="shared" si="150"/>
        <v>4555.3140299999995</v>
      </c>
    </row>
    <row r="327" spans="1:8" ht="37.5">
      <c r="A327" s="11" t="s">
        <v>293</v>
      </c>
      <c r="B327" s="27" t="s">
        <v>222</v>
      </c>
      <c r="C327" s="27" t="s">
        <v>57</v>
      </c>
      <c r="D327" s="28" t="s">
        <v>290</v>
      </c>
      <c r="E327" s="28">
        <v>300</v>
      </c>
      <c r="F327" s="23">
        <f>SUM('8'!G164)</f>
        <v>2583</v>
      </c>
      <c r="G327" s="23">
        <f>SUM('8'!H164)</f>
        <v>4389.8220199999996</v>
      </c>
      <c r="H327" s="23">
        <f>SUM('8'!I164)</f>
        <v>4555.3140299999995</v>
      </c>
    </row>
    <row r="328" spans="1:8" ht="56.25">
      <c r="A328" s="60" t="s">
        <v>169</v>
      </c>
      <c r="B328" s="27" t="s">
        <v>222</v>
      </c>
      <c r="C328" s="27" t="s">
        <v>57</v>
      </c>
      <c r="D328" s="28" t="s">
        <v>170</v>
      </c>
      <c r="E328" s="28"/>
      <c r="F328" s="23">
        <f>SUM(F329)</f>
        <v>1288</v>
      </c>
      <c r="G328" s="23">
        <f t="shared" ref="G328:H328" si="151">SUM(G329)</f>
        <v>991</v>
      </c>
      <c r="H328" s="23">
        <f t="shared" si="151"/>
        <v>991</v>
      </c>
    </row>
    <row r="329" spans="1:8" ht="37.5">
      <c r="A329" s="60" t="s">
        <v>267</v>
      </c>
      <c r="B329" s="27" t="s">
        <v>222</v>
      </c>
      <c r="C329" s="27" t="s">
        <v>57</v>
      </c>
      <c r="D329" s="28" t="s">
        <v>264</v>
      </c>
      <c r="E329" s="28"/>
      <c r="F329" s="23">
        <f>SUM(F330)</f>
        <v>1288</v>
      </c>
      <c r="G329" s="23">
        <f t="shared" ref="G329:H329" si="152">SUM(G330)</f>
        <v>991</v>
      </c>
      <c r="H329" s="23">
        <f t="shared" si="152"/>
        <v>991</v>
      </c>
    </row>
    <row r="330" spans="1:8" ht="37.5">
      <c r="A330" s="60" t="s">
        <v>268</v>
      </c>
      <c r="B330" s="27" t="s">
        <v>222</v>
      </c>
      <c r="C330" s="27" t="s">
        <v>57</v>
      </c>
      <c r="D330" s="28" t="s">
        <v>265</v>
      </c>
      <c r="E330" s="28"/>
      <c r="F330" s="23">
        <f>SUM(F331)</f>
        <v>1288</v>
      </c>
      <c r="G330" s="23">
        <f t="shared" ref="G330:H330" si="153">SUM(G331)</f>
        <v>991</v>
      </c>
      <c r="H330" s="23">
        <f t="shared" si="153"/>
        <v>991</v>
      </c>
    </row>
    <row r="331" spans="1:8" ht="56.25">
      <c r="A331" s="60" t="s">
        <v>269</v>
      </c>
      <c r="B331" s="27" t="s">
        <v>222</v>
      </c>
      <c r="C331" s="27" t="s">
        <v>57</v>
      </c>
      <c r="D331" s="28" t="s">
        <v>266</v>
      </c>
      <c r="E331" s="28">
        <v>300</v>
      </c>
      <c r="F331" s="23">
        <f>SUM('8'!G168)</f>
        <v>1288</v>
      </c>
      <c r="G331" s="23">
        <f>SUM('8'!H168)</f>
        <v>991</v>
      </c>
      <c r="H331" s="23">
        <f>SUM('8'!I168)</f>
        <v>991</v>
      </c>
    </row>
    <row r="332" spans="1:8" ht="56.25">
      <c r="A332" s="11" t="s">
        <v>166</v>
      </c>
      <c r="B332" s="27" t="s">
        <v>222</v>
      </c>
      <c r="C332" s="27" t="s">
        <v>57</v>
      </c>
      <c r="D332" s="28" t="s">
        <v>139</v>
      </c>
      <c r="E332" s="28"/>
      <c r="F332" s="23">
        <f>SUM(F333)</f>
        <v>600</v>
      </c>
      <c r="G332" s="23">
        <f t="shared" ref="G332:H332" si="154">SUM(G333)</f>
        <v>600</v>
      </c>
      <c r="H332" s="23">
        <f t="shared" si="154"/>
        <v>600</v>
      </c>
    </row>
    <row r="333" spans="1:8" ht="37.5">
      <c r="A333" s="11" t="s">
        <v>225</v>
      </c>
      <c r="B333" s="27" t="s">
        <v>222</v>
      </c>
      <c r="C333" s="27" t="s">
        <v>57</v>
      </c>
      <c r="D333" s="28" t="s">
        <v>226</v>
      </c>
      <c r="E333" s="28"/>
      <c r="F333" s="23">
        <f>SUM(F334)</f>
        <v>600</v>
      </c>
      <c r="G333" s="23">
        <f t="shared" ref="G333:H333" si="155">SUM(G334)</f>
        <v>600</v>
      </c>
      <c r="H333" s="23">
        <f t="shared" si="155"/>
        <v>600</v>
      </c>
    </row>
    <row r="334" spans="1:8" ht="56.25">
      <c r="A334" s="11" t="s">
        <v>585</v>
      </c>
      <c r="B334" s="27" t="s">
        <v>222</v>
      </c>
      <c r="C334" s="27" t="s">
        <v>57</v>
      </c>
      <c r="D334" s="28" t="s">
        <v>227</v>
      </c>
      <c r="E334" s="28"/>
      <c r="F334" s="23">
        <f>SUM(F335)</f>
        <v>600</v>
      </c>
      <c r="G334" s="23">
        <f t="shared" ref="G334:H334" si="156">SUM(G335)</f>
        <v>600</v>
      </c>
      <c r="H334" s="23">
        <f t="shared" si="156"/>
        <v>600</v>
      </c>
    </row>
    <row r="335" spans="1:8" ht="75">
      <c r="A335" s="60" t="s">
        <v>234</v>
      </c>
      <c r="B335" s="27" t="s">
        <v>222</v>
      </c>
      <c r="C335" s="27" t="s">
        <v>57</v>
      </c>
      <c r="D335" s="28" t="s">
        <v>233</v>
      </c>
      <c r="E335" s="28">
        <v>600</v>
      </c>
      <c r="F335" s="23">
        <f>SUM('8'!G172)</f>
        <v>600</v>
      </c>
      <c r="G335" s="23">
        <f>SUM('8'!H172)</f>
        <v>600</v>
      </c>
      <c r="H335" s="23">
        <f>SUM('8'!I172)</f>
        <v>600</v>
      </c>
    </row>
    <row r="336" spans="1:8" ht="18.75">
      <c r="A336" s="11" t="s">
        <v>388</v>
      </c>
      <c r="B336" s="27" t="s">
        <v>222</v>
      </c>
      <c r="C336" s="27" t="s">
        <v>129</v>
      </c>
      <c r="D336" s="28"/>
      <c r="E336" s="28"/>
      <c r="F336" s="23">
        <f>F337</f>
        <v>7239</v>
      </c>
      <c r="G336" s="23">
        <f t="shared" ref="G336:H337" si="157">G337</f>
        <v>7088.2</v>
      </c>
      <c r="H336" s="23">
        <f t="shared" si="157"/>
        <v>7386.2</v>
      </c>
    </row>
    <row r="337" spans="1:8" ht="37.5">
      <c r="A337" s="11" t="s">
        <v>332</v>
      </c>
      <c r="B337" s="27" t="s">
        <v>222</v>
      </c>
      <c r="C337" s="27" t="s">
        <v>129</v>
      </c>
      <c r="D337" s="28" t="s">
        <v>333</v>
      </c>
      <c r="E337" s="28"/>
      <c r="F337" s="23">
        <f>F338</f>
        <v>7239</v>
      </c>
      <c r="G337" s="23">
        <f t="shared" si="157"/>
        <v>7088.2</v>
      </c>
      <c r="H337" s="23">
        <f t="shared" si="157"/>
        <v>7386.2</v>
      </c>
    </row>
    <row r="338" spans="1:8" ht="37.5">
      <c r="A338" s="11" t="s">
        <v>338</v>
      </c>
      <c r="B338" s="27" t="s">
        <v>222</v>
      </c>
      <c r="C338" s="27" t="s">
        <v>129</v>
      </c>
      <c r="D338" s="28" t="s">
        <v>334</v>
      </c>
      <c r="E338" s="28"/>
      <c r="F338" s="23">
        <f>F339+F341+F343+F345+F347</f>
        <v>7239</v>
      </c>
      <c r="G338" s="23">
        <f t="shared" ref="G338:H338" si="158">G339+G341+G343+G345+G347</f>
        <v>7088.2</v>
      </c>
      <c r="H338" s="23">
        <f t="shared" si="158"/>
        <v>7386.2</v>
      </c>
    </row>
    <row r="339" spans="1:8" ht="75">
      <c r="A339" s="11" t="s">
        <v>397</v>
      </c>
      <c r="B339" s="27" t="s">
        <v>222</v>
      </c>
      <c r="C339" s="27" t="s">
        <v>129</v>
      </c>
      <c r="D339" s="28" t="s">
        <v>389</v>
      </c>
      <c r="E339" s="28"/>
      <c r="F339" s="23">
        <f>F340</f>
        <v>162</v>
      </c>
      <c r="G339" s="23">
        <f t="shared" ref="G339:H339" si="159">G340</f>
        <v>187.2</v>
      </c>
      <c r="H339" s="23">
        <f t="shared" si="159"/>
        <v>196.2</v>
      </c>
    </row>
    <row r="340" spans="1:8" ht="56.25">
      <c r="A340" s="11" t="s">
        <v>406</v>
      </c>
      <c r="B340" s="27" t="s">
        <v>222</v>
      </c>
      <c r="C340" s="27" t="s">
        <v>129</v>
      </c>
      <c r="D340" s="28" t="s">
        <v>393</v>
      </c>
      <c r="E340" s="28">
        <v>300</v>
      </c>
      <c r="F340" s="23">
        <f>SUM('8'!G348)</f>
        <v>162</v>
      </c>
      <c r="G340" s="23">
        <f>SUM('8'!H348)</f>
        <v>187.2</v>
      </c>
      <c r="H340" s="23">
        <f>SUM('8'!I348)</f>
        <v>196.2</v>
      </c>
    </row>
    <row r="341" spans="1:8" ht="56.25">
      <c r="A341" s="15" t="s">
        <v>398</v>
      </c>
      <c r="B341" s="27" t="s">
        <v>222</v>
      </c>
      <c r="C341" s="27" t="s">
        <v>129</v>
      </c>
      <c r="D341" s="28" t="s">
        <v>390</v>
      </c>
      <c r="E341" s="28"/>
      <c r="F341" s="23">
        <f>F342</f>
        <v>414</v>
      </c>
      <c r="G341" s="23">
        <f t="shared" ref="G341:H341" si="160">G342</f>
        <v>430</v>
      </c>
      <c r="H341" s="23">
        <f t="shared" si="160"/>
        <v>323</v>
      </c>
    </row>
    <row r="342" spans="1:8" ht="37.5">
      <c r="A342" s="56" t="s">
        <v>405</v>
      </c>
      <c r="B342" s="27" t="s">
        <v>222</v>
      </c>
      <c r="C342" s="27" t="s">
        <v>129</v>
      </c>
      <c r="D342" s="28" t="s">
        <v>394</v>
      </c>
      <c r="E342" s="28">
        <v>300</v>
      </c>
      <c r="F342" s="23">
        <f>SUM('8'!G350)</f>
        <v>414</v>
      </c>
      <c r="G342" s="23">
        <f>SUM('8'!H350)</f>
        <v>430</v>
      </c>
      <c r="H342" s="23">
        <f>SUM('8'!I350)</f>
        <v>323</v>
      </c>
    </row>
    <row r="343" spans="1:8" ht="56.25">
      <c r="A343" s="15" t="s">
        <v>399</v>
      </c>
      <c r="B343" s="27" t="s">
        <v>222</v>
      </c>
      <c r="C343" s="27" t="s">
        <v>129</v>
      </c>
      <c r="D343" s="28" t="s">
        <v>391</v>
      </c>
      <c r="E343" s="28"/>
      <c r="F343" s="23">
        <f>F344</f>
        <v>6121</v>
      </c>
      <c r="G343" s="23">
        <f t="shared" ref="G343:H343" si="161">G344</f>
        <v>5911</v>
      </c>
      <c r="H343" s="23">
        <f t="shared" si="161"/>
        <v>6422</v>
      </c>
    </row>
    <row r="344" spans="1:8" ht="37.5">
      <c r="A344" s="56" t="s">
        <v>404</v>
      </c>
      <c r="B344" s="27" t="s">
        <v>222</v>
      </c>
      <c r="C344" s="27" t="s">
        <v>129</v>
      </c>
      <c r="D344" s="28" t="s">
        <v>395</v>
      </c>
      <c r="E344" s="28">
        <v>300</v>
      </c>
      <c r="F344" s="23">
        <f>SUM('8'!G352)</f>
        <v>6121</v>
      </c>
      <c r="G344" s="23">
        <f>SUM('8'!H352)</f>
        <v>5911</v>
      </c>
      <c r="H344" s="23">
        <f>SUM('8'!I352)</f>
        <v>6422</v>
      </c>
    </row>
    <row r="345" spans="1:8" ht="56.25">
      <c r="A345" s="15" t="s">
        <v>400</v>
      </c>
      <c r="B345" s="27" t="s">
        <v>222</v>
      </c>
      <c r="C345" s="27" t="s">
        <v>129</v>
      </c>
      <c r="D345" s="28" t="s">
        <v>392</v>
      </c>
      <c r="E345" s="28"/>
      <c r="F345" s="23">
        <f>F346</f>
        <v>450</v>
      </c>
      <c r="G345" s="23">
        <f t="shared" ref="G345:H345" si="162">G346</f>
        <v>468</v>
      </c>
      <c r="H345" s="23">
        <f t="shared" si="162"/>
        <v>353</v>
      </c>
    </row>
    <row r="346" spans="1:8" ht="93.75">
      <c r="A346" s="11" t="s">
        <v>403</v>
      </c>
      <c r="B346" s="27" t="s">
        <v>222</v>
      </c>
      <c r="C346" s="27" t="s">
        <v>129</v>
      </c>
      <c r="D346" s="28" t="s">
        <v>396</v>
      </c>
      <c r="E346" s="28">
        <v>100</v>
      </c>
      <c r="F346" s="23">
        <f>SUM('8'!G354)</f>
        <v>450</v>
      </c>
      <c r="G346" s="23">
        <f>SUM('8'!H354)</f>
        <v>468</v>
      </c>
      <c r="H346" s="23">
        <f>SUM('8'!I354)</f>
        <v>353</v>
      </c>
    </row>
    <row r="347" spans="1:8" ht="37.5">
      <c r="A347" s="15" t="s">
        <v>546</v>
      </c>
      <c r="B347" s="27" t="s">
        <v>222</v>
      </c>
      <c r="C347" s="27" t="s">
        <v>129</v>
      </c>
      <c r="D347" s="28" t="s">
        <v>407</v>
      </c>
      <c r="E347" s="28"/>
      <c r="F347" s="23">
        <f>F348</f>
        <v>92</v>
      </c>
      <c r="G347" s="23">
        <f t="shared" ref="G347:H347" si="163">G348</f>
        <v>92</v>
      </c>
      <c r="H347" s="23">
        <f t="shared" si="163"/>
        <v>92</v>
      </c>
    </row>
    <row r="348" spans="1:8" ht="75">
      <c r="A348" s="56" t="s">
        <v>401</v>
      </c>
      <c r="B348" s="27" t="s">
        <v>222</v>
      </c>
      <c r="C348" s="27" t="s">
        <v>129</v>
      </c>
      <c r="D348" s="28" t="s">
        <v>402</v>
      </c>
      <c r="E348" s="28">
        <v>300</v>
      </c>
      <c r="F348" s="23">
        <f>SUM('8'!G356)</f>
        <v>92</v>
      </c>
      <c r="G348" s="23">
        <f>SUM('8'!H356)</f>
        <v>92</v>
      </c>
      <c r="H348" s="23">
        <f>SUM('8'!I356)</f>
        <v>92</v>
      </c>
    </row>
    <row r="349" spans="1:8" ht="18.75">
      <c r="A349" s="74" t="s">
        <v>485</v>
      </c>
      <c r="B349" s="50" t="s">
        <v>20</v>
      </c>
      <c r="C349" s="50"/>
      <c r="D349" s="41"/>
      <c r="E349" s="41"/>
      <c r="F349" s="22">
        <f>F350</f>
        <v>66414.7</v>
      </c>
      <c r="G349" s="22">
        <f t="shared" ref="G349:H349" si="164">G350</f>
        <v>66598.600000000006</v>
      </c>
      <c r="H349" s="22">
        <f t="shared" si="164"/>
        <v>8520</v>
      </c>
    </row>
    <row r="350" spans="1:8" ht="18.75">
      <c r="A350" s="56" t="s">
        <v>486</v>
      </c>
      <c r="B350" s="27" t="s">
        <v>20</v>
      </c>
      <c r="C350" s="27" t="s">
        <v>186</v>
      </c>
      <c r="D350" s="28"/>
      <c r="E350" s="28"/>
      <c r="F350" s="23">
        <f>F356+F363+F351</f>
        <v>66414.7</v>
      </c>
      <c r="G350" s="23">
        <f t="shared" ref="G350:H350" si="165">G356+G363+G351</f>
        <v>66598.600000000006</v>
      </c>
      <c r="H350" s="23">
        <f t="shared" si="165"/>
        <v>8520</v>
      </c>
    </row>
    <row r="351" spans="1:8" ht="75">
      <c r="A351" s="11" t="s">
        <v>535</v>
      </c>
      <c r="B351" s="27" t="s">
        <v>20</v>
      </c>
      <c r="C351" s="27" t="s">
        <v>186</v>
      </c>
      <c r="D351" s="28" t="s">
        <v>287</v>
      </c>
      <c r="E351" s="28"/>
      <c r="F351" s="23">
        <f>F352</f>
        <v>58218.9</v>
      </c>
      <c r="G351" s="23">
        <f t="shared" ref="G351:H351" si="166">G352</f>
        <v>58079.1</v>
      </c>
      <c r="H351" s="23">
        <f t="shared" si="166"/>
        <v>0</v>
      </c>
    </row>
    <row r="352" spans="1:8" ht="56.25">
      <c r="A352" s="11" t="s">
        <v>322</v>
      </c>
      <c r="B352" s="27" t="s">
        <v>20</v>
      </c>
      <c r="C352" s="27" t="s">
        <v>186</v>
      </c>
      <c r="D352" s="28" t="s">
        <v>319</v>
      </c>
      <c r="E352" s="28"/>
      <c r="F352" s="23">
        <f>F353</f>
        <v>58218.9</v>
      </c>
      <c r="G352" s="23">
        <f t="shared" ref="G352:H352" si="167">G353</f>
        <v>58079.1</v>
      </c>
      <c r="H352" s="23">
        <f t="shared" si="167"/>
        <v>0</v>
      </c>
    </row>
    <row r="353" spans="1:8" ht="18.75">
      <c r="A353" s="11" t="s">
        <v>327</v>
      </c>
      <c r="B353" s="27" t="s">
        <v>20</v>
      </c>
      <c r="C353" s="27" t="s">
        <v>186</v>
      </c>
      <c r="D353" s="28" t="s">
        <v>325</v>
      </c>
      <c r="E353" s="28"/>
      <c r="F353" s="23">
        <f>F354+F355</f>
        <v>58218.9</v>
      </c>
      <c r="G353" s="23">
        <f t="shared" ref="G353:H353" si="168">G354+G355</f>
        <v>58079.1</v>
      </c>
      <c r="H353" s="23">
        <f t="shared" si="168"/>
        <v>0</v>
      </c>
    </row>
    <row r="354" spans="1:8" ht="56.25">
      <c r="A354" s="92" t="s">
        <v>570</v>
      </c>
      <c r="B354" s="27" t="s">
        <v>20</v>
      </c>
      <c r="C354" s="27" t="s">
        <v>186</v>
      </c>
      <c r="D354" s="28" t="s">
        <v>569</v>
      </c>
      <c r="E354" s="28">
        <v>400</v>
      </c>
      <c r="F354" s="23">
        <f>'8'!G178</f>
        <v>58018.9</v>
      </c>
      <c r="G354" s="23">
        <f>'8'!H178</f>
        <v>58079.1</v>
      </c>
      <c r="H354" s="23">
        <f>'8'!I178</f>
        <v>0</v>
      </c>
    </row>
    <row r="355" spans="1:8" ht="37.5">
      <c r="A355" s="11" t="s">
        <v>328</v>
      </c>
      <c r="B355" s="27" t="s">
        <v>20</v>
      </c>
      <c r="C355" s="27" t="s">
        <v>186</v>
      </c>
      <c r="D355" s="28" t="s">
        <v>326</v>
      </c>
      <c r="E355" s="28">
        <v>400</v>
      </c>
      <c r="F355" s="23">
        <f>'8'!G179</f>
        <v>200</v>
      </c>
      <c r="G355" s="23">
        <f>'8'!H179</f>
        <v>0</v>
      </c>
      <c r="H355" s="23">
        <f>'8'!I179</f>
        <v>0</v>
      </c>
    </row>
    <row r="356" spans="1:8" ht="56.25">
      <c r="A356" s="11" t="s">
        <v>487</v>
      </c>
      <c r="B356" s="27" t="s">
        <v>20</v>
      </c>
      <c r="C356" s="27" t="s">
        <v>186</v>
      </c>
      <c r="D356" s="28" t="s">
        <v>484</v>
      </c>
      <c r="E356" s="28"/>
      <c r="F356" s="23">
        <f>F357+F359+F361</f>
        <v>8165.5</v>
      </c>
      <c r="G356" s="23">
        <f t="shared" ref="G356:H356" si="169">G357+G359+G361</f>
        <v>8488.5</v>
      </c>
      <c r="H356" s="23">
        <f t="shared" si="169"/>
        <v>8488.5</v>
      </c>
    </row>
    <row r="357" spans="1:8" ht="56.25">
      <c r="A357" s="60" t="s">
        <v>488</v>
      </c>
      <c r="B357" s="27" t="s">
        <v>20</v>
      </c>
      <c r="C357" s="27" t="s">
        <v>186</v>
      </c>
      <c r="D357" s="28" t="s">
        <v>489</v>
      </c>
      <c r="E357" s="28"/>
      <c r="F357" s="23">
        <f>F358</f>
        <v>437.3</v>
      </c>
      <c r="G357" s="23">
        <f t="shared" ref="G357:H357" si="170">G358</f>
        <v>478.7</v>
      </c>
      <c r="H357" s="23">
        <f t="shared" si="170"/>
        <v>479.2</v>
      </c>
    </row>
    <row r="358" spans="1:8" ht="56.25">
      <c r="A358" s="11" t="s">
        <v>496</v>
      </c>
      <c r="B358" s="27" t="s">
        <v>20</v>
      </c>
      <c r="C358" s="27" t="s">
        <v>186</v>
      </c>
      <c r="D358" s="28" t="s">
        <v>495</v>
      </c>
      <c r="E358" s="28">
        <v>200</v>
      </c>
      <c r="F358" s="23">
        <f>SUM('8'!G361)</f>
        <v>437.3</v>
      </c>
      <c r="G358" s="23">
        <f>SUM('8'!H361)</f>
        <v>478.7</v>
      </c>
      <c r="H358" s="23">
        <f>SUM('8'!I361)</f>
        <v>479.2</v>
      </c>
    </row>
    <row r="359" spans="1:8" ht="37.5">
      <c r="A359" s="60" t="s">
        <v>491</v>
      </c>
      <c r="B359" s="27" t="s">
        <v>20</v>
      </c>
      <c r="C359" s="27" t="s">
        <v>186</v>
      </c>
      <c r="D359" s="28" t="s">
        <v>490</v>
      </c>
      <c r="E359" s="28"/>
      <c r="F359" s="23">
        <f>F360</f>
        <v>597.9</v>
      </c>
      <c r="G359" s="23">
        <f t="shared" ref="G359:H359" si="171">G360</f>
        <v>626.4</v>
      </c>
      <c r="H359" s="23">
        <f t="shared" si="171"/>
        <v>625.9</v>
      </c>
    </row>
    <row r="360" spans="1:8" ht="56.25">
      <c r="A360" s="11" t="s">
        <v>496</v>
      </c>
      <c r="B360" s="27" t="s">
        <v>20</v>
      </c>
      <c r="C360" s="27" t="s">
        <v>186</v>
      </c>
      <c r="D360" s="28" t="s">
        <v>497</v>
      </c>
      <c r="E360" s="28">
        <v>200</v>
      </c>
      <c r="F360" s="23">
        <f>SUM('8'!G363)</f>
        <v>597.9</v>
      </c>
      <c r="G360" s="23">
        <f>SUM('8'!H363)</f>
        <v>626.4</v>
      </c>
      <c r="H360" s="23">
        <f>SUM('8'!I363)</f>
        <v>625.9</v>
      </c>
    </row>
    <row r="361" spans="1:8" ht="37.5">
      <c r="A361" s="56" t="s">
        <v>492</v>
      </c>
      <c r="B361" s="27" t="s">
        <v>20</v>
      </c>
      <c r="C361" s="27" t="s">
        <v>186</v>
      </c>
      <c r="D361" s="28" t="s">
        <v>493</v>
      </c>
      <c r="E361" s="28"/>
      <c r="F361" s="23">
        <f>F362</f>
        <v>7130.3</v>
      </c>
      <c r="G361" s="23">
        <f t="shared" ref="G361:H361" si="172">G362</f>
        <v>7383.4</v>
      </c>
      <c r="H361" s="23">
        <f t="shared" si="172"/>
        <v>7383.4</v>
      </c>
    </row>
    <row r="362" spans="1:8" ht="56.25">
      <c r="A362" s="56" t="s">
        <v>464</v>
      </c>
      <c r="B362" s="27" t="s">
        <v>20</v>
      </c>
      <c r="C362" s="27" t="s">
        <v>186</v>
      </c>
      <c r="D362" s="28" t="s">
        <v>494</v>
      </c>
      <c r="E362" s="28">
        <v>600</v>
      </c>
      <c r="F362" s="23">
        <f>SUM('8'!G365)</f>
        <v>7130.3</v>
      </c>
      <c r="G362" s="23">
        <f>SUM('8'!H365)</f>
        <v>7383.4</v>
      </c>
      <c r="H362" s="23">
        <f>SUM('8'!I365)</f>
        <v>7383.4</v>
      </c>
    </row>
    <row r="363" spans="1:8" ht="56.25">
      <c r="A363" s="60" t="s">
        <v>504</v>
      </c>
      <c r="B363" s="27" t="s">
        <v>20</v>
      </c>
      <c r="C363" s="27" t="s">
        <v>186</v>
      </c>
      <c r="D363" s="28" t="s">
        <v>498</v>
      </c>
      <c r="E363" s="28"/>
      <c r="F363" s="23">
        <f>F364</f>
        <v>30.3</v>
      </c>
      <c r="G363" s="23">
        <f t="shared" ref="G363:H363" si="173">G364</f>
        <v>31</v>
      </c>
      <c r="H363" s="23">
        <f t="shared" si="173"/>
        <v>31.5</v>
      </c>
    </row>
    <row r="364" spans="1:8" ht="37.5">
      <c r="A364" s="11" t="s">
        <v>505</v>
      </c>
      <c r="B364" s="27" t="s">
        <v>20</v>
      </c>
      <c r="C364" s="27" t="s">
        <v>186</v>
      </c>
      <c r="D364" s="28" t="s">
        <v>499</v>
      </c>
      <c r="E364" s="28"/>
      <c r="F364" s="23">
        <f>F365</f>
        <v>30.3</v>
      </c>
      <c r="G364" s="23">
        <f t="shared" ref="G364:H364" si="174">G365</f>
        <v>31</v>
      </c>
      <c r="H364" s="23">
        <f t="shared" si="174"/>
        <v>31.5</v>
      </c>
    </row>
    <row r="365" spans="1:8" ht="75">
      <c r="A365" s="60" t="s">
        <v>587</v>
      </c>
      <c r="B365" s="27" t="s">
        <v>20</v>
      </c>
      <c r="C365" s="27" t="s">
        <v>186</v>
      </c>
      <c r="D365" s="28" t="s">
        <v>511</v>
      </c>
      <c r="E365" s="28"/>
      <c r="F365" s="23">
        <f>F366</f>
        <v>30.3</v>
      </c>
      <c r="G365" s="23">
        <f t="shared" ref="G365:H365" si="175">G366</f>
        <v>31</v>
      </c>
      <c r="H365" s="23">
        <f t="shared" si="175"/>
        <v>31.5</v>
      </c>
    </row>
    <row r="366" spans="1:8" ht="56.25">
      <c r="A366" s="56" t="s">
        <v>496</v>
      </c>
      <c r="B366" s="27" t="s">
        <v>20</v>
      </c>
      <c r="C366" s="27" t="s">
        <v>186</v>
      </c>
      <c r="D366" s="28" t="s">
        <v>510</v>
      </c>
      <c r="E366" s="28">
        <v>200</v>
      </c>
      <c r="F366" s="23">
        <f>SUM('8'!G369)</f>
        <v>30.3</v>
      </c>
      <c r="G366" s="23">
        <f>SUM('8'!H369)</f>
        <v>31</v>
      </c>
      <c r="H366" s="23">
        <f>SUM('8'!I369)</f>
        <v>31.5</v>
      </c>
    </row>
    <row r="367" spans="1:8" ht="56.25">
      <c r="A367" s="8" t="s">
        <v>26</v>
      </c>
      <c r="B367" s="50" t="s">
        <v>25</v>
      </c>
      <c r="C367" s="50"/>
      <c r="D367" s="70"/>
      <c r="E367" s="41"/>
      <c r="F367" s="22">
        <f>SUM(F368+F373)</f>
        <v>16867</v>
      </c>
      <c r="G367" s="22">
        <f t="shared" ref="G367:H367" si="176">SUM(G368+G373)</f>
        <v>14280</v>
      </c>
      <c r="H367" s="22">
        <f t="shared" si="176"/>
        <v>14735</v>
      </c>
    </row>
    <row r="368" spans="1:8" ht="37.5">
      <c r="A368" s="5" t="s">
        <v>27</v>
      </c>
      <c r="B368" s="27" t="s">
        <v>25</v>
      </c>
      <c r="C368" s="27" t="s">
        <v>10</v>
      </c>
      <c r="D368" s="52"/>
      <c r="E368" s="28"/>
      <c r="F368" s="23">
        <f>SUM(F369)</f>
        <v>8087</v>
      </c>
      <c r="G368" s="23">
        <f t="shared" ref="G368:H369" si="177">SUM(G369)</f>
        <v>7323</v>
      </c>
      <c r="H368" s="23">
        <f t="shared" si="177"/>
        <v>7508</v>
      </c>
    </row>
    <row r="369" spans="1:8" ht="75">
      <c r="A369" s="5" t="s">
        <v>28</v>
      </c>
      <c r="B369" s="27" t="s">
        <v>25</v>
      </c>
      <c r="C369" s="27" t="s">
        <v>10</v>
      </c>
      <c r="D369" s="52" t="s">
        <v>29</v>
      </c>
      <c r="E369" s="28"/>
      <c r="F369" s="23">
        <f>SUM(F370)</f>
        <v>8087</v>
      </c>
      <c r="G369" s="23">
        <f t="shared" si="177"/>
        <v>7323</v>
      </c>
      <c r="H369" s="23">
        <f t="shared" si="177"/>
        <v>7508</v>
      </c>
    </row>
    <row r="370" spans="1:8" ht="37.5">
      <c r="A370" s="5" t="s">
        <v>30</v>
      </c>
      <c r="B370" s="27" t="s">
        <v>25</v>
      </c>
      <c r="C370" s="27" t="s">
        <v>10</v>
      </c>
      <c r="D370" s="52" t="s">
        <v>31</v>
      </c>
      <c r="E370" s="41"/>
      <c r="F370" s="23">
        <f>SUM(F371:F372)</f>
        <v>8087</v>
      </c>
      <c r="G370" s="23">
        <f t="shared" ref="G370:H370" si="178">SUM(G371:G372)</f>
        <v>7323</v>
      </c>
      <c r="H370" s="23">
        <f t="shared" si="178"/>
        <v>7508</v>
      </c>
    </row>
    <row r="371" spans="1:8" ht="37.5">
      <c r="A371" s="5" t="s">
        <v>35</v>
      </c>
      <c r="B371" s="27" t="s">
        <v>25</v>
      </c>
      <c r="C371" s="27" t="s">
        <v>10</v>
      </c>
      <c r="D371" s="52" t="s">
        <v>32</v>
      </c>
      <c r="E371" s="28">
        <v>500</v>
      </c>
      <c r="F371" s="23">
        <f>SUM('8'!G398)</f>
        <v>4612</v>
      </c>
      <c r="G371" s="23">
        <f>SUM('8'!H398)</f>
        <v>3867</v>
      </c>
      <c r="H371" s="23">
        <f>SUM('8'!I398)</f>
        <v>3990</v>
      </c>
    </row>
    <row r="372" spans="1:8" ht="37.5">
      <c r="A372" s="5" t="s">
        <v>36</v>
      </c>
      <c r="B372" s="27" t="s">
        <v>25</v>
      </c>
      <c r="C372" s="27" t="s">
        <v>10</v>
      </c>
      <c r="D372" s="52" t="s">
        <v>37</v>
      </c>
      <c r="E372" s="28">
        <v>500</v>
      </c>
      <c r="F372" s="23">
        <f>SUM('8'!G399)</f>
        <v>3475</v>
      </c>
      <c r="G372" s="23">
        <f>SUM('8'!H399)</f>
        <v>3456</v>
      </c>
      <c r="H372" s="23">
        <f>SUM('8'!I399)</f>
        <v>3518</v>
      </c>
    </row>
    <row r="373" spans="1:8" ht="18.75">
      <c r="A373" s="11" t="s">
        <v>544</v>
      </c>
      <c r="B373" s="27" t="s">
        <v>25</v>
      </c>
      <c r="C373" s="27" t="s">
        <v>57</v>
      </c>
      <c r="D373" s="52"/>
      <c r="E373" s="28"/>
      <c r="F373" s="23">
        <f>F374</f>
        <v>8780</v>
      </c>
      <c r="G373" s="23">
        <f t="shared" ref="G373:H373" si="179">G374</f>
        <v>6957</v>
      </c>
      <c r="H373" s="23">
        <f t="shared" si="179"/>
        <v>7227</v>
      </c>
    </row>
    <row r="374" spans="1:8" ht="37.5">
      <c r="A374" s="5" t="s">
        <v>38</v>
      </c>
      <c r="B374" s="27" t="s">
        <v>25</v>
      </c>
      <c r="C374" s="27" t="s">
        <v>57</v>
      </c>
      <c r="D374" s="52" t="s">
        <v>39</v>
      </c>
      <c r="E374" s="28"/>
      <c r="F374" s="23">
        <f t="shared" ref="F374:H374" si="180">SUM(F375)</f>
        <v>8780</v>
      </c>
      <c r="G374" s="23">
        <f t="shared" si="180"/>
        <v>6957</v>
      </c>
      <c r="H374" s="23">
        <f t="shared" si="180"/>
        <v>7227</v>
      </c>
    </row>
    <row r="375" spans="1:8" ht="18.75">
      <c r="A375" s="5" t="s">
        <v>41</v>
      </c>
      <c r="B375" s="27" t="s">
        <v>25</v>
      </c>
      <c r="C375" s="27" t="s">
        <v>57</v>
      </c>
      <c r="D375" s="52" t="s">
        <v>40</v>
      </c>
      <c r="E375" s="28">
        <v>500</v>
      </c>
      <c r="F375" s="23">
        <f>SUM('8'!G402)</f>
        <v>8780</v>
      </c>
      <c r="G375" s="23">
        <f>SUM('8'!H402)</f>
        <v>6957</v>
      </c>
      <c r="H375" s="23">
        <f>SUM('8'!I402)</f>
        <v>7227</v>
      </c>
    </row>
  </sheetData>
  <autoFilter ref="D1:D375"/>
  <mergeCells count="9">
    <mergeCell ref="A1:C6"/>
    <mergeCell ref="D1:H6"/>
    <mergeCell ref="A7:H7"/>
    <mergeCell ref="A8:A9"/>
    <mergeCell ref="B8:B9"/>
    <mergeCell ref="C8:C9"/>
    <mergeCell ref="D8:D9"/>
    <mergeCell ref="E8:E9"/>
    <mergeCell ref="F8:H8"/>
  </mergeCells>
  <pageMargins left="0.11811023622047245" right="0.11811023622047245" top="0.15748031496062992" bottom="7.874015748031496E-2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4"/>
  <sheetViews>
    <sheetView topLeftCell="A92" workbookViewId="0">
      <selection activeCell="F94" sqref="F94"/>
    </sheetView>
  </sheetViews>
  <sheetFormatPr defaultRowHeight="15"/>
  <cols>
    <col min="1" max="1" width="68" customWidth="1"/>
    <col min="2" max="2" width="18.375" style="6" customWidth="1"/>
    <col min="3" max="3" width="6.125" style="6" customWidth="1"/>
    <col min="4" max="4" width="5" style="6" customWidth="1"/>
    <col min="5" max="5" width="5.25" style="6" customWidth="1"/>
    <col min="6" max="6" width="13" style="6" customWidth="1"/>
    <col min="7" max="7" width="12.375" style="6" customWidth="1"/>
    <col min="8" max="8" width="12.125" style="6" customWidth="1"/>
  </cols>
  <sheetData>
    <row r="1" spans="1:8">
      <c r="A1" s="113"/>
      <c r="B1" s="113"/>
      <c r="C1" s="113"/>
      <c r="D1" s="101" t="s">
        <v>51</v>
      </c>
      <c r="E1" s="114"/>
      <c r="F1" s="114"/>
      <c r="G1" s="114"/>
      <c r="H1" s="114"/>
    </row>
    <row r="2" spans="1:8">
      <c r="A2" s="113"/>
      <c r="B2" s="113"/>
      <c r="C2" s="113"/>
      <c r="D2" s="114"/>
      <c r="E2" s="114"/>
      <c r="F2" s="114"/>
      <c r="G2" s="114"/>
      <c r="H2" s="114"/>
    </row>
    <row r="3" spans="1:8">
      <c r="A3" s="113"/>
      <c r="B3" s="113"/>
      <c r="C3" s="113"/>
      <c r="D3" s="114"/>
      <c r="E3" s="114"/>
      <c r="F3" s="114"/>
      <c r="G3" s="114"/>
      <c r="H3" s="114"/>
    </row>
    <row r="4" spans="1:8">
      <c r="A4" s="113"/>
      <c r="B4" s="113"/>
      <c r="C4" s="113"/>
      <c r="D4" s="114"/>
      <c r="E4" s="114"/>
      <c r="F4" s="114"/>
      <c r="G4" s="114"/>
      <c r="H4" s="114"/>
    </row>
    <row r="5" spans="1:8">
      <c r="A5" s="113"/>
      <c r="B5" s="113"/>
      <c r="C5" s="113"/>
      <c r="D5" s="114"/>
      <c r="E5" s="114"/>
      <c r="F5" s="114"/>
      <c r="G5" s="114"/>
      <c r="H5" s="114"/>
    </row>
    <row r="6" spans="1:8" ht="45.75" customHeight="1">
      <c r="A6" s="113"/>
      <c r="B6" s="113"/>
      <c r="C6" s="113"/>
      <c r="D6" s="114"/>
      <c r="E6" s="114"/>
      <c r="F6" s="114"/>
      <c r="G6" s="114"/>
      <c r="H6" s="114"/>
    </row>
    <row r="7" spans="1:8" ht="45" customHeight="1">
      <c r="A7" s="115" t="s">
        <v>50</v>
      </c>
      <c r="B7" s="115"/>
      <c r="C7" s="115"/>
      <c r="D7" s="115"/>
      <c r="E7" s="115"/>
      <c r="F7" s="115"/>
      <c r="G7" s="115"/>
      <c r="H7" s="115"/>
    </row>
    <row r="8" spans="1:8" ht="18.75">
      <c r="A8" s="36" t="s">
        <v>1</v>
      </c>
      <c r="B8" s="35" t="s">
        <v>5</v>
      </c>
      <c r="C8" s="35" t="s">
        <v>6</v>
      </c>
      <c r="D8" s="35" t="s">
        <v>3</v>
      </c>
      <c r="E8" s="35" t="s">
        <v>4</v>
      </c>
      <c r="F8" s="36" t="s">
        <v>52</v>
      </c>
      <c r="G8" s="36" t="s">
        <v>53</v>
      </c>
      <c r="H8" s="36" t="s">
        <v>54</v>
      </c>
    </row>
    <row r="9" spans="1:8" ht="18.75">
      <c r="A9" s="8" t="s">
        <v>144</v>
      </c>
      <c r="B9" s="35"/>
      <c r="C9" s="35"/>
      <c r="D9" s="35"/>
      <c r="E9" s="35"/>
      <c r="F9" s="37">
        <f>SUM(F128+F136+F201+F222+F247+F94+F10+F118+F194)</f>
        <v>579794.55500000005</v>
      </c>
      <c r="G9" s="37">
        <f>SUM(G128+G136+G201+G222+G247+G94+G10+G118+G194)</f>
        <v>503746.15002000006</v>
      </c>
      <c r="H9" s="37">
        <f>SUM(H128+H136+H201+H222+H247+H94+H10+H118+H194)</f>
        <v>588227.21803000011</v>
      </c>
    </row>
    <row r="10" spans="1:8" ht="37.5">
      <c r="A10" s="13" t="s">
        <v>332</v>
      </c>
      <c r="B10" s="41" t="s">
        <v>333</v>
      </c>
      <c r="C10" s="41"/>
      <c r="D10" s="38"/>
      <c r="E10" s="38"/>
      <c r="F10" s="22">
        <f>F80+F11+F18+F57+F54+F64+F68+F71+F75</f>
        <v>262152.2</v>
      </c>
      <c r="G10" s="22">
        <f>G80+G11+G18+G57+G54+G64+G68+G71+G75</f>
        <v>254219.20000000004</v>
      </c>
      <c r="H10" s="22">
        <f>H80+H11+H18+H57+H54+H64+H68+H71+H75</f>
        <v>255667.70000000004</v>
      </c>
    </row>
    <row r="11" spans="1:8" ht="37.5">
      <c r="A11" s="14" t="s">
        <v>347</v>
      </c>
      <c r="B11" s="42" t="s">
        <v>342</v>
      </c>
      <c r="C11" s="42"/>
      <c r="D11" s="58"/>
      <c r="E11" s="58"/>
      <c r="F11" s="34">
        <f>F12</f>
        <v>39384.5</v>
      </c>
      <c r="G11" s="34">
        <f t="shared" ref="G11:H11" si="0">G12</f>
        <v>39929.199999999997</v>
      </c>
      <c r="H11" s="34">
        <f t="shared" si="0"/>
        <v>41748</v>
      </c>
    </row>
    <row r="12" spans="1:8" ht="37.5">
      <c r="A12" s="11" t="s">
        <v>348</v>
      </c>
      <c r="B12" s="28" t="s">
        <v>343</v>
      </c>
      <c r="C12" s="28"/>
      <c r="D12" s="38"/>
      <c r="E12" s="38"/>
      <c r="F12" s="23">
        <f>F17+F16+F15+F14+F13</f>
        <v>39384.5</v>
      </c>
      <c r="G12" s="23">
        <f t="shared" ref="G12:H12" si="1">G17+G16+G15+G14+G13</f>
        <v>39929.199999999997</v>
      </c>
      <c r="H12" s="23">
        <f t="shared" si="1"/>
        <v>41748</v>
      </c>
    </row>
    <row r="13" spans="1:8" ht="112.5">
      <c r="A13" s="11" t="s">
        <v>443</v>
      </c>
      <c r="B13" s="28" t="s">
        <v>442</v>
      </c>
      <c r="C13" s="28">
        <v>100</v>
      </c>
      <c r="D13" s="27" t="s">
        <v>56</v>
      </c>
      <c r="E13" s="27" t="s">
        <v>10</v>
      </c>
      <c r="F13" s="23">
        <f>SUM('8'!G258)</f>
        <v>8462</v>
      </c>
      <c r="G13" s="23">
        <f>SUM('8'!H258)</f>
        <v>7016.1</v>
      </c>
      <c r="H13" s="23">
        <f>SUM('8'!I258)</f>
        <v>7016.1</v>
      </c>
    </row>
    <row r="14" spans="1:8" ht="112.5">
      <c r="A14" s="11" t="s">
        <v>349</v>
      </c>
      <c r="B14" s="28" t="s">
        <v>344</v>
      </c>
      <c r="C14" s="28">
        <v>100</v>
      </c>
      <c r="D14" s="27" t="s">
        <v>56</v>
      </c>
      <c r="E14" s="27" t="s">
        <v>10</v>
      </c>
      <c r="F14" s="23">
        <f>SUM('8'!G259)</f>
        <v>18075.5</v>
      </c>
      <c r="G14" s="23">
        <f>SUM('8'!H259)</f>
        <v>23074.6</v>
      </c>
      <c r="H14" s="23">
        <f>SUM('8'!I259)</f>
        <v>24857</v>
      </c>
    </row>
    <row r="15" spans="1:8" ht="56.25">
      <c r="A15" s="11" t="s">
        <v>68</v>
      </c>
      <c r="B15" s="28" t="s">
        <v>442</v>
      </c>
      <c r="C15" s="28">
        <v>200</v>
      </c>
      <c r="D15" s="27" t="s">
        <v>56</v>
      </c>
      <c r="E15" s="27" t="s">
        <v>10</v>
      </c>
      <c r="F15" s="23">
        <f>SUM('8'!G260)</f>
        <v>12381.3</v>
      </c>
      <c r="G15" s="23">
        <f>SUM('8'!H260)</f>
        <v>9267.6</v>
      </c>
      <c r="H15" s="23">
        <f>SUM('8'!I260)</f>
        <v>9267.6</v>
      </c>
    </row>
    <row r="16" spans="1:8" ht="37.5">
      <c r="A16" s="11" t="s">
        <v>69</v>
      </c>
      <c r="B16" s="28" t="s">
        <v>442</v>
      </c>
      <c r="C16" s="28">
        <v>800</v>
      </c>
      <c r="D16" s="27" t="s">
        <v>56</v>
      </c>
      <c r="E16" s="27" t="s">
        <v>10</v>
      </c>
      <c r="F16" s="23">
        <f>SUM('8'!G262)</f>
        <v>104.2</v>
      </c>
      <c r="G16" s="23">
        <f>SUM('8'!H262)</f>
        <v>100</v>
      </c>
      <c r="H16" s="23">
        <f>SUM('8'!I262)</f>
        <v>100</v>
      </c>
    </row>
    <row r="17" spans="1:8" ht="56.25">
      <c r="A17" s="11" t="s">
        <v>350</v>
      </c>
      <c r="B17" s="28" t="s">
        <v>344</v>
      </c>
      <c r="C17" s="28">
        <v>200</v>
      </c>
      <c r="D17" s="27" t="s">
        <v>56</v>
      </c>
      <c r="E17" s="27" t="s">
        <v>10</v>
      </c>
      <c r="F17" s="23">
        <f>SUM('8'!G261)</f>
        <v>361.5</v>
      </c>
      <c r="G17" s="23">
        <f>SUM('8'!H261)</f>
        <v>470.9</v>
      </c>
      <c r="H17" s="23">
        <f>SUM('8'!I261)</f>
        <v>507.3</v>
      </c>
    </row>
    <row r="18" spans="1:8" ht="37.5">
      <c r="A18" s="14" t="s">
        <v>335</v>
      </c>
      <c r="B18" s="42" t="s">
        <v>336</v>
      </c>
      <c r="C18" s="42"/>
      <c r="D18" s="46"/>
      <c r="E18" s="46"/>
      <c r="F18" s="34">
        <f>F31+F36+F42+F45+F48+F19+F22+F24+F26+F29+F34</f>
        <v>193824.2</v>
      </c>
      <c r="G18" s="34">
        <f>G31+G36+G42+G45+G48+G19+G22+G24+G26+G29+G34</f>
        <v>186379.50000000003</v>
      </c>
      <c r="H18" s="34">
        <f>H31+H36+H42+H45+H48+H19+H22+H24+H26+H29+H34</f>
        <v>185625.60000000003</v>
      </c>
    </row>
    <row r="19" spans="1:8" ht="37.5">
      <c r="A19" s="11" t="s">
        <v>528</v>
      </c>
      <c r="B19" s="28" t="s">
        <v>408</v>
      </c>
      <c r="C19" s="28"/>
      <c r="D19" s="27" t="s">
        <v>56</v>
      </c>
      <c r="E19" s="27" t="s">
        <v>186</v>
      </c>
      <c r="F19" s="23">
        <f>F20+F21</f>
        <v>200</v>
      </c>
      <c r="G19" s="23">
        <f t="shared" ref="G19:H19" si="2">G20+G21</f>
        <v>200</v>
      </c>
      <c r="H19" s="23">
        <f t="shared" si="2"/>
        <v>200</v>
      </c>
    </row>
    <row r="20" spans="1:8" ht="93.75">
      <c r="A20" s="11" t="s">
        <v>462</v>
      </c>
      <c r="B20" s="28" t="s">
        <v>460</v>
      </c>
      <c r="C20" s="28">
        <v>100</v>
      </c>
      <c r="D20" s="27" t="s">
        <v>56</v>
      </c>
      <c r="E20" s="27" t="s">
        <v>186</v>
      </c>
      <c r="F20" s="23">
        <f>SUM('8'!G267)</f>
        <v>40</v>
      </c>
      <c r="G20" s="23">
        <f>SUM('8'!H267)</f>
        <v>40</v>
      </c>
      <c r="H20" s="23">
        <f>SUM('8'!I267)</f>
        <v>40</v>
      </c>
    </row>
    <row r="21" spans="1:8" ht="37.5">
      <c r="A21" s="11" t="s">
        <v>461</v>
      </c>
      <c r="B21" s="28" t="s">
        <v>460</v>
      </c>
      <c r="C21" s="28">
        <v>200</v>
      </c>
      <c r="D21" s="27" t="s">
        <v>56</v>
      </c>
      <c r="E21" s="27" t="s">
        <v>186</v>
      </c>
      <c r="F21" s="23">
        <f>SUM('8'!G268)</f>
        <v>160</v>
      </c>
      <c r="G21" s="23">
        <f>SUM('8'!H268)</f>
        <v>160</v>
      </c>
      <c r="H21" s="23">
        <f>SUM('8'!I268)</f>
        <v>160</v>
      </c>
    </row>
    <row r="22" spans="1:8" ht="75">
      <c r="A22" s="11" t="s">
        <v>410</v>
      </c>
      <c r="B22" s="28" t="s">
        <v>409</v>
      </c>
      <c r="C22" s="28"/>
      <c r="D22" s="27" t="s">
        <v>56</v>
      </c>
      <c r="E22" s="27" t="s">
        <v>186</v>
      </c>
      <c r="F22" s="23">
        <f>F23</f>
        <v>148.69999999999999</v>
      </c>
      <c r="G22" s="23">
        <f t="shared" ref="G22:H22" si="3">G23</f>
        <v>148.69999999999999</v>
      </c>
      <c r="H22" s="23">
        <f t="shared" si="3"/>
        <v>148.69999999999999</v>
      </c>
    </row>
    <row r="23" spans="1:8" ht="56.25">
      <c r="A23" s="11" t="s">
        <v>457</v>
      </c>
      <c r="B23" s="28" t="s">
        <v>456</v>
      </c>
      <c r="C23" s="28">
        <v>200</v>
      </c>
      <c r="D23" s="27" t="s">
        <v>56</v>
      </c>
      <c r="E23" s="27" t="s">
        <v>186</v>
      </c>
      <c r="F23" s="23">
        <f>SUM('8'!G270)</f>
        <v>148.69999999999999</v>
      </c>
      <c r="G23" s="23">
        <f>SUM('8'!H270)</f>
        <v>148.69999999999999</v>
      </c>
      <c r="H23" s="23">
        <f>SUM('8'!I270)</f>
        <v>148.69999999999999</v>
      </c>
    </row>
    <row r="24" spans="1:8" ht="18.75">
      <c r="A24" s="11" t="s">
        <v>412</v>
      </c>
      <c r="B24" s="28" t="s">
        <v>411</v>
      </c>
      <c r="C24" s="28"/>
      <c r="D24" s="27" t="s">
        <v>56</v>
      </c>
      <c r="E24" s="27" t="s">
        <v>186</v>
      </c>
      <c r="F24" s="23">
        <f>F25</f>
        <v>18</v>
      </c>
      <c r="G24" s="23">
        <f t="shared" ref="G24:H24" si="4">G25</f>
        <v>18</v>
      </c>
      <c r="H24" s="23">
        <f t="shared" si="4"/>
        <v>18</v>
      </c>
    </row>
    <row r="25" spans="1:8" ht="56.25">
      <c r="A25" s="11" t="s">
        <v>455</v>
      </c>
      <c r="B25" s="28" t="s">
        <v>454</v>
      </c>
      <c r="C25" s="28">
        <v>200</v>
      </c>
      <c r="D25" s="27" t="s">
        <v>56</v>
      </c>
      <c r="E25" s="27" t="s">
        <v>186</v>
      </c>
      <c r="F25" s="23">
        <f>SUM('8'!G272)</f>
        <v>18</v>
      </c>
      <c r="G25" s="23">
        <f>SUM('8'!H272)</f>
        <v>18</v>
      </c>
      <c r="H25" s="23">
        <f>SUM('8'!I272)</f>
        <v>18</v>
      </c>
    </row>
    <row r="26" spans="1:8" ht="37.5">
      <c r="A26" s="11" t="s">
        <v>414</v>
      </c>
      <c r="B26" s="28" t="s">
        <v>413</v>
      </c>
      <c r="C26" s="28"/>
      <c r="D26" s="27" t="s">
        <v>56</v>
      </c>
      <c r="E26" s="27" t="s">
        <v>186</v>
      </c>
      <c r="F26" s="23">
        <f>F28+F27</f>
        <v>3213.8</v>
      </c>
      <c r="G26" s="23">
        <f t="shared" ref="G26:H26" si="5">G28+G27</f>
        <v>1000</v>
      </c>
      <c r="H26" s="23">
        <f t="shared" si="5"/>
        <v>1000</v>
      </c>
    </row>
    <row r="27" spans="1:8" ht="75">
      <c r="A27" s="11" t="s">
        <v>568</v>
      </c>
      <c r="B27" s="28" t="s">
        <v>565</v>
      </c>
      <c r="C27" s="28">
        <v>200</v>
      </c>
      <c r="D27" s="27" t="s">
        <v>56</v>
      </c>
      <c r="E27" s="27" t="s">
        <v>186</v>
      </c>
      <c r="F27" s="23">
        <f>'8'!G274</f>
        <v>1800</v>
      </c>
      <c r="G27" s="23">
        <f>'8'!H274</f>
        <v>0</v>
      </c>
      <c r="H27" s="23">
        <f>'8'!I274</f>
        <v>0</v>
      </c>
    </row>
    <row r="28" spans="1:8" ht="56.25">
      <c r="A28" s="11" t="s">
        <v>449</v>
      </c>
      <c r="B28" s="28" t="s">
        <v>448</v>
      </c>
      <c r="C28" s="28">
        <v>200</v>
      </c>
      <c r="D28" s="27" t="s">
        <v>56</v>
      </c>
      <c r="E28" s="27" t="s">
        <v>186</v>
      </c>
      <c r="F28" s="23">
        <f>SUM('8'!G275)</f>
        <v>1413.8</v>
      </c>
      <c r="G28" s="23">
        <f>SUM('8'!H275)</f>
        <v>1000</v>
      </c>
      <c r="H28" s="23">
        <f>SUM('8'!I275)</f>
        <v>1000</v>
      </c>
    </row>
    <row r="29" spans="1:8" ht="37.5">
      <c r="A29" s="11" t="s">
        <v>416</v>
      </c>
      <c r="B29" s="28" t="s">
        <v>415</v>
      </c>
      <c r="C29" s="28"/>
      <c r="D29" s="27" t="s">
        <v>56</v>
      </c>
      <c r="E29" s="27" t="s">
        <v>186</v>
      </c>
      <c r="F29" s="23">
        <f>F30</f>
        <v>1380</v>
      </c>
      <c r="G29" s="23">
        <f t="shared" ref="G29:H29" si="6">G30</f>
        <v>1380</v>
      </c>
      <c r="H29" s="23">
        <f t="shared" si="6"/>
        <v>1380</v>
      </c>
    </row>
    <row r="30" spans="1:8" ht="75">
      <c r="A30" s="11" t="s">
        <v>453</v>
      </c>
      <c r="B30" s="28" t="s">
        <v>452</v>
      </c>
      <c r="C30" s="28">
        <v>200</v>
      </c>
      <c r="D30" s="27" t="s">
        <v>56</v>
      </c>
      <c r="E30" s="27" t="s">
        <v>186</v>
      </c>
      <c r="F30" s="23">
        <f>SUM('8'!G277)</f>
        <v>1380</v>
      </c>
      <c r="G30" s="23">
        <f>SUM('8'!H277)</f>
        <v>1380</v>
      </c>
      <c r="H30" s="23">
        <f>SUM('8'!I277)</f>
        <v>1380</v>
      </c>
    </row>
    <row r="31" spans="1:8" ht="18.75">
      <c r="A31" s="11" t="s">
        <v>361</v>
      </c>
      <c r="B31" s="28" t="s">
        <v>359</v>
      </c>
      <c r="C31" s="28"/>
      <c r="D31" s="27"/>
      <c r="E31" s="27"/>
      <c r="F31" s="23">
        <f>F32+F33</f>
        <v>9118.7000000000007</v>
      </c>
      <c r="G31" s="23">
        <f t="shared" ref="G31:H31" si="7">G32+G33</f>
        <v>8618</v>
      </c>
      <c r="H31" s="23">
        <f t="shared" si="7"/>
        <v>8618</v>
      </c>
    </row>
    <row r="32" spans="1:8" ht="56.25">
      <c r="A32" s="11" t="s">
        <v>374</v>
      </c>
      <c r="B32" s="28" t="s">
        <v>360</v>
      </c>
      <c r="C32" s="28">
        <v>200</v>
      </c>
      <c r="D32" s="27" t="s">
        <v>56</v>
      </c>
      <c r="E32" s="27" t="s">
        <v>186</v>
      </c>
      <c r="F32" s="23">
        <f>SUM('8'!G279)</f>
        <v>1294.5999999999999</v>
      </c>
      <c r="G32" s="23">
        <f>SUM('8'!H279)</f>
        <v>1206.4000000000001</v>
      </c>
      <c r="H32" s="23">
        <f>SUM('8'!I279)</f>
        <v>1206.4000000000001</v>
      </c>
    </row>
    <row r="33" spans="1:8" ht="56.25">
      <c r="A33" s="11" t="s">
        <v>459</v>
      </c>
      <c r="B33" s="28" t="s">
        <v>458</v>
      </c>
      <c r="C33" s="28">
        <v>200</v>
      </c>
      <c r="D33" s="27" t="s">
        <v>56</v>
      </c>
      <c r="E33" s="27" t="s">
        <v>186</v>
      </c>
      <c r="F33" s="23">
        <f>SUM('8'!G280)</f>
        <v>7824.1</v>
      </c>
      <c r="G33" s="23">
        <f>SUM('8'!H280)</f>
        <v>7411.6</v>
      </c>
      <c r="H33" s="23">
        <f>SUM('8'!I280)</f>
        <v>7411.6</v>
      </c>
    </row>
    <row r="34" spans="1:8" ht="18.75">
      <c r="A34" s="11" t="s">
        <v>417</v>
      </c>
      <c r="B34" s="28" t="s">
        <v>418</v>
      </c>
      <c r="C34" s="28"/>
      <c r="D34" s="27" t="s">
        <v>56</v>
      </c>
      <c r="E34" s="27" t="s">
        <v>186</v>
      </c>
      <c r="F34" s="23">
        <f>F35</f>
        <v>3910</v>
      </c>
      <c r="G34" s="23">
        <f t="shared" ref="G34:H34" si="8">G35</f>
        <v>4688.3999999999996</v>
      </c>
      <c r="H34" s="23">
        <f t="shared" si="8"/>
        <v>4688.3999999999996</v>
      </c>
    </row>
    <row r="35" spans="1:8" ht="56.25">
      <c r="A35" s="11" t="s">
        <v>451</v>
      </c>
      <c r="B35" s="28" t="s">
        <v>450</v>
      </c>
      <c r="C35" s="28">
        <v>200</v>
      </c>
      <c r="D35" s="27" t="s">
        <v>56</v>
      </c>
      <c r="E35" s="27" t="s">
        <v>186</v>
      </c>
      <c r="F35" s="23">
        <f>SUM('8'!G282)</f>
        <v>3910</v>
      </c>
      <c r="G35" s="23">
        <f>SUM('8'!H282)</f>
        <v>4688.3999999999996</v>
      </c>
      <c r="H35" s="23">
        <f>SUM('8'!I282)</f>
        <v>4688.3999999999996</v>
      </c>
    </row>
    <row r="36" spans="1:8" ht="37.5">
      <c r="A36" s="11" t="s">
        <v>354</v>
      </c>
      <c r="B36" s="28" t="s">
        <v>337</v>
      </c>
      <c r="C36" s="28"/>
      <c r="D36" s="27"/>
      <c r="E36" s="27"/>
      <c r="F36" s="23">
        <f>F37+F38+F39+F40+F41</f>
        <v>121620.40000000001</v>
      </c>
      <c r="G36" s="23">
        <f t="shared" ref="G36:H36" si="9">G37+G38+G39+G40+G41</f>
        <v>116364.20000000001</v>
      </c>
      <c r="H36" s="23">
        <f t="shared" si="9"/>
        <v>116364.20000000001</v>
      </c>
    </row>
    <row r="37" spans="1:8" ht="112.5">
      <c r="A37" s="11" t="s">
        <v>355</v>
      </c>
      <c r="B37" s="28" t="s">
        <v>353</v>
      </c>
      <c r="C37" s="28">
        <v>100</v>
      </c>
      <c r="D37" s="27" t="s">
        <v>56</v>
      </c>
      <c r="E37" s="27" t="s">
        <v>186</v>
      </c>
      <c r="F37" s="23">
        <f>SUM('8'!G284)</f>
        <v>100567.6</v>
      </c>
      <c r="G37" s="23">
        <f>SUM('8'!H284)</f>
        <v>100567.6</v>
      </c>
      <c r="H37" s="23">
        <f>SUM('8'!I284)</f>
        <v>100567.6</v>
      </c>
    </row>
    <row r="38" spans="1:8" ht="56.25">
      <c r="A38" s="11" t="s">
        <v>356</v>
      </c>
      <c r="B38" s="28" t="s">
        <v>353</v>
      </c>
      <c r="C38" s="28">
        <v>200</v>
      </c>
      <c r="D38" s="27" t="s">
        <v>56</v>
      </c>
      <c r="E38" s="27" t="s">
        <v>186</v>
      </c>
      <c r="F38" s="23">
        <f>SUM('8'!G285)</f>
        <v>5279.8</v>
      </c>
      <c r="G38" s="23">
        <f>SUM('8'!H285)</f>
        <v>5279.8</v>
      </c>
      <c r="H38" s="23">
        <f>SUM('8'!I285)</f>
        <v>5279.8</v>
      </c>
    </row>
    <row r="39" spans="1:8" ht="56.25">
      <c r="A39" s="11" t="s">
        <v>358</v>
      </c>
      <c r="B39" s="28" t="s">
        <v>357</v>
      </c>
      <c r="C39" s="28">
        <v>200</v>
      </c>
      <c r="D39" s="27" t="s">
        <v>56</v>
      </c>
      <c r="E39" s="27" t="s">
        <v>186</v>
      </c>
      <c r="F39" s="23">
        <f>SUM('8'!G286)</f>
        <v>900</v>
      </c>
      <c r="G39" s="23">
        <f>SUM('8'!H286)</f>
        <v>100</v>
      </c>
      <c r="H39" s="23">
        <f>SUM('8'!I286)</f>
        <v>100</v>
      </c>
    </row>
    <row r="40" spans="1:8" ht="75">
      <c r="A40" s="11" t="s">
        <v>444</v>
      </c>
      <c r="B40" s="28" t="s">
        <v>445</v>
      </c>
      <c r="C40" s="28">
        <v>200</v>
      </c>
      <c r="D40" s="27" t="s">
        <v>56</v>
      </c>
      <c r="E40" s="27" t="s">
        <v>186</v>
      </c>
      <c r="F40" s="23">
        <f>SUM('8'!G287)</f>
        <v>14063.1</v>
      </c>
      <c r="G40" s="23">
        <f>SUM('8'!H287)</f>
        <v>9981.7999999999993</v>
      </c>
      <c r="H40" s="23">
        <f>SUM('8'!I287)</f>
        <v>9981.7999999999993</v>
      </c>
    </row>
    <row r="41" spans="1:8" ht="56.25">
      <c r="A41" s="11" t="s">
        <v>447</v>
      </c>
      <c r="B41" s="28" t="s">
        <v>445</v>
      </c>
      <c r="C41" s="28">
        <v>800</v>
      </c>
      <c r="D41" s="27" t="s">
        <v>56</v>
      </c>
      <c r="E41" s="27" t="s">
        <v>186</v>
      </c>
      <c r="F41" s="23">
        <f>SUM('8'!G288)</f>
        <v>809.9</v>
      </c>
      <c r="G41" s="23">
        <f>SUM('8'!H288)</f>
        <v>435</v>
      </c>
      <c r="H41" s="23">
        <f>SUM('8'!I288)</f>
        <v>435</v>
      </c>
    </row>
    <row r="42" spans="1:8" ht="37.5">
      <c r="A42" s="11" t="s">
        <v>366</v>
      </c>
      <c r="B42" s="28" t="s">
        <v>363</v>
      </c>
      <c r="C42" s="28"/>
      <c r="D42" s="27"/>
      <c r="E42" s="27"/>
      <c r="F42" s="23">
        <f>F43+F44</f>
        <v>1117.0999999999999</v>
      </c>
      <c r="G42" s="23">
        <f t="shared" ref="G42:H42" si="10">G43+G44</f>
        <v>3380.9</v>
      </c>
      <c r="H42" s="23">
        <f t="shared" si="10"/>
        <v>6753.7</v>
      </c>
    </row>
    <row r="43" spans="1:8" ht="112.5">
      <c r="A43" s="11" t="s">
        <v>367</v>
      </c>
      <c r="B43" s="28" t="s">
        <v>362</v>
      </c>
      <c r="C43" s="28">
        <v>200</v>
      </c>
      <c r="D43" s="27" t="s">
        <v>56</v>
      </c>
      <c r="E43" s="27" t="s">
        <v>186</v>
      </c>
      <c r="F43" s="23">
        <f>SUM('8'!G290)</f>
        <v>0</v>
      </c>
      <c r="G43" s="23">
        <f>SUM('8'!H290)</f>
        <v>3380.9</v>
      </c>
      <c r="H43" s="23">
        <f>SUM('8'!I290)</f>
        <v>6753.7</v>
      </c>
    </row>
    <row r="44" spans="1:8" ht="131.25">
      <c r="A44" s="11" t="s">
        <v>377</v>
      </c>
      <c r="B44" s="28" t="s">
        <v>362</v>
      </c>
      <c r="C44" s="28">
        <v>600</v>
      </c>
      <c r="D44" s="27" t="s">
        <v>378</v>
      </c>
      <c r="E44" s="27" t="s">
        <v>186</v>
      </c>
      <c r="F44" s="23">
        <f>SUM('8'!G291)</f>
        <v>1117.0999999999999</v>
      </c>
      <c r="G44" s="23">
        <f>SUM('8'!H291)</f>
        <v>0</v>
      </c>
      <c r="H44" s="23">
        <f>SUM('8'!I291)</f>
        <v>0</v>
      </c>
    </row>
    <row r="45" spans="1:8" ht="37.5">
      <c r="A45" s="11" t="s">
        <v>368</v>
      </c>
      <c r="B45" s="28" t="s">
        <v>364</v>
      </c>
      <c r="C45" s="28"/>
      <c r="D45" s="27"/>
      <c r="E45" s="27"/>
      <c r="F45" s="23">
        <f>F46+F47</f>
        <v>2259.1999999999998</v>
      </c>
      <c r="G45" s="23">
        <f t="shared" ref="G45:H45" si="11">G46+G47</f>
        <v>4509.1000000000004</v>
      </c>
      <c r="H45" s="23">
        <f t="shared" si="11"/>
        <v>0</v>
      </c>
    </row>
    <row r="46" spans="1:8" ht="93.75">
      <c r="A46" s="11" t="s">
        <v>369</v>
      </c>
      <c r="B46" s="28" t="s">
        <v>365</v>
      </c>
      <c r="C46" s="28">
        <v>200</v>
      </c>
      <c r="D46" s="27" t="s">
        <v>56</v>
      </c>
      <c r="E46" s="27" t="s">
        <v>186</v>
      </c>
      <c r="F46" s="23">
        <f>SUM('8'!G293)</f>
        <v>0</v>
      </c>
      <c r="G46" s="23">
        <f>SUM('8'!H293)</f>
        <v>4509.1000000000004</v>
      </c>
      <c r="H46" s="23">
        <f>SUM('8'!I293)</f>
        <v>0</v>
      </c>
    </row>
    <row r="47" spans="1:8" ht="93.75">
      <c r="A47" s="11" t="s">
        <v>376</v>
      </c>
      <c r="B47" s="28" t="s">
        <v>365</v>
      </c>
      <c r="C47" s="28">
        <v>600</v>
      </c>
      <c r="D47" s="27" t="s">
        <v>56</v>
      </c>
      <c r="E47" s="27" t="s">
        <v>186</v>
      </c>
      <c r="F47" s="23">
        <f>SUM('8'!G294)</f>
        <v>2259.1999999999998</v>
      </c>
      <c r="G47" s="23">
        <f>SUM('8'!H294)</f>
        <v>0</v>
      </c>
      <c r="H47" s="23">
        <f>SUM('8'!I294)</f>
        <v>0</v>
      </c>
    </row>
    <row r="48" spans="1:8" ht="37.5">
      <c r="A48" s="11" t="s">
        <v>375</v>
      </c>
      <c r="B48" s="28" t="s">
        <v>370</v>
      </c>
      <c r="C48" s="28"/>
      <c r="D48" s="27"/>
      <c r="E48" s="27"/>
      <c r="F48" s="23">
        <f>F50+F51+F53+F49+F52</f>
        <v>50838.299999999996</v>
      </c>
      <c r="G48" s="23">
        <f t="shared" ref="G48:H48" si="12">G50+G51+G53+G49+G52</f>
        <v>46072.2</v>
      </c>
      <c r="H48" s="23">
        <f t="shared" si="12"/>
        <v>46454.6</v>
      </c>
    </row>
    <row r="49" spans="1:8" ht="56.25">
      <c r="A49" s="11" t="s">
        <v>567</v>
      </c>
      <c r="B49" s="28" t="s">
        <v>566</v>
      </c>
      <c r="C49" s="28">
        <v>600</v>
      </c>
      <c r="D49" s="27" t="s">
        <v>56</v>
      </c>
      <c r="E49" s="27" t="s">
        <v>186</v>
      </c>
      <c r="F49" s="23">
        <f>'8'!G296</f>
        <v>120</v>
      </c>
      <c r="G49" s="23">
        <f>'8'!H296</f>
        <v>0</v>
      </c>
      <c r="H49" s="23">
        <f>'8'!I296</f>
        <v>0</v>
      </c>
    </row>
    <row r="50" spans="1:8" ht="75">
      <c r="A50" s="11" t="s">
        <v>532</v>
      </c>
      <c r="B50" s="28" t="s">
        <v>371</v>
      </c>
      <c r="C50" s="28">
        <v>600</v>
      </c>
      <c r="D50" s="27" t="s">
        <v>56</v>
      </c>
      <c r="E50" s="27" t="s">
        <v>186</v>
      </c>
      <c r="F50" s="23">
        <f>SUM('8'!G297)</f>
        <v>36122.199999999997</v>
      </c>
      <c r="G50" s="23">
        <f>SUM('8'!H297)</f>
        <v>36122.199999999997</v>
      </c>
      <c r="H50" s="23">
        <f>SUM('8'!I297)</f>
        <v>36122.199999999997</v>
      </c>
    </row>
    <row r="51" spans="1:8" ht="75">
      <c r="A51" s="11" t="s">
        <v>531</v>
      </c>
      <c r="B51" s="28" t="s">
        <v>373</v>
      </c>
      <c r="C51" s="28">
        <v>600</v>
      </c>
      <c r="D51" s="27" t="s">
        <v>56</v>
      </c>
      <c r="E51" s="27" t="s">
        <v>186</v>
      </c>
      <c r="F51" s="23">
        <f>SUM('8'!G298)</f>
        <v>401.5</v>
      </c>
      <c r="G51" s="23">
        <f>SUM('8'!H298)</f>
        <v>401.9</v>
      </c>
      <c r="H51" s="23">
        <f>SUM('8'!I298)</f>
        <v>411</v>
      </c>
    </row>
    <row r="52" spans="1:8" ht="75">
      <c r="A52" s="11" t="s">
        <v>530</v>
      </c>
      <c r="B52" s="28" t="s">
        <v>372</v>
      </c>
      <c r="C52" s="28">
        <v>600</v>
      </c>
      <c r="D52" s="27" t="s">
        <v>56</v>
      </c>
      <c r="E52" s="27" t="s">
        <v>56</v>
      </c>
      <c r="F52" s="23">
        <f>'8'!G309</f>
        <v>398</v>
      </c>
      <c r="G52" s="23">
        <f>'8'!H309</f>
        <v>398</v>
      </c>
      <c r="H52" s="23">
        <f>'8'!I309</f>
        <v>398</v>
      </c>
    </row>
    <row r="53" spans="1:8" ht="56.25">
      <c r="A53" s="11" t="s">
        <v>464</v>
      </c>
      <c r="B53" s="28" t="s">
        <v>463</v>
      </c>
      <c r="C53" s="28">
        <v>600</v>
      </c>
      <c r="D53" s="27" t="s">
        <v>56</v>
      </c>
      <c r="E53" s="27" t="s">
        <v>186</v>
      </c>
      <c r="F53" s="23">
        <f>SUM('8'!G299)</f>
        <v>13796.6</v>
      </c>
      <c r="G53" s="23">
        <f>SUM('8'!H299)</f>
        <v>9150.1</v>
      </c>
      <c r="H53" s="23">
        <f>SUM('8'!I299)</f>
        <v>9523.4</v>
      </c>
    </row>
    <row r="54" spans="1:8" ht="37.5">
      <c r="A54" s="14" t="s">
        <v>545</v>
      </c>
      <c r="B54" s="42" t="s">
        <v>419</v>
      </c>
      <c r="C54" s="42"/>
      <c r="D54" s="46"/>
      <c r="E54" s="46"/>
      <c r="F54" s="34">
        <f>F55</f>
        <v>6546</v>
      </c>
      <c r="G54" s="34">
        <f t="shared" ref="G54:H54" si="13">G55</f>
        <v>5896.1</v>
      </c>
      <c r="H54" s="34">
        <f t="shared" si="13"/>
        <v>5896.1</v>
      </c>
    </row>
    <row r="55" spans="1:8" ht="37.5">
      <c r="A55" s="11" t="s">
        <v>421</v>
      </c>
      <c r="B55" s="28" t="s">
        <v>420</v>
      </c>
      <c r="C55" s="28"/>
      <c r="D55" s="27"/>
      <c r="E55" s="27"/>
      <c r="F55" s="23">
        <f>F56</f>
        <v>6546</v>
      </c>
      <c r="G55" s="23">
        <f t="shared" ref="G55:H55" si="14">G56</f>
        <v>5896.1</v>
      </c>
      <c r="H55" s="23">
        <f t="shared" si="14"/>
        <v>5896.1</v>
      </c>
    </row>
    <row r="56" spans="1:8" ht="56.25">
      <c r="A56" s="11" t="s">
        <v>464</v>
      </c>
      <c r="B56" s="28" t="s">
        <v>465</v>
      </c>
      <c r="C56" s="28">
        <v>600</v>
      </c>
      <c r="D56" s="27" t="s">
        <v>56</v>
      </c>
      <c r="E56" s="27" t="s">
        <v>57</v>
      </c>
      <c r="F56" s="23">
        <f>SUM('8'!G304)</f>
        <v>6546</v>
      </c>
      <c r="G56" s="23">
        <f>SUM('8'!H304)</f>
        <v>5896.1</v>
      </c>
      <c r="H56" s="23">
        <f>SUM('8'!I304)</f>
        <v>5896.1</v>
      </c>
    </row>
    <row r="57" spans="1:8" ht="37.5">
      <c r="A57" s="14" t="s">
        <v>386</v>
      </c>
      <c r="B57" s="42" t="s">
        <v>380</v>
      </c>
      <c r="C57" s="42"/>
      <c r="D57" s="46"/>
      <c r="E57" s="46"/>
      <c r="F57" s="34">
        <f>F58</f>
        <v>2582.1</v>
      </c>
      <c r="G57" s="34">
        <f t="shared" ref="G57:H57" si="15">G58</f>
        <v>2428.5</v>
      </c>
      <c r="H57" s="34">
        <f t="shared" si="15"/>
        <v>2444.5</v>
      </c>
    </row>
    <row r="58" spans="1:8" ht="56.25">
      <c r="A58" s="11" t="s">
        <v>387</v>
      </c>
      <c r="B58" s="28" t="s">
        <v>381</v>
      </c>
      <c r="C58" s="28"/>
      <c r="D58" s="27"/>
      <c r="E58" s="27"/>
      <c r="F58" s="23">
        <f>F59+F60+F61+F62+F63</f>
        <v>2582.1</v>
      </c>
      <c r="G58" s="23">
        <f t="shared" ref="G58:H58" si="16">G59+G60+G61+G62+G63</f>
        <v>2428.5</v>
      </c>
      <c r="H58" s="23">
        <f t="shared" si="16"/>
        <v>2444.5</v>
      </c>
    </row>
    <row r="59" spans="1:8" ht="56.25">
      <c r="A59" s="11" t="s">
        <v>385</v>
      </c>
      <c r="B59" s="28" t="s">
        <v>383</v>
      </c>
      <c r="C59" s="28">
        <v>200</v>
      </c>
      <c r="D59" s="27" t="s">
        <v>56</v>
      </c>
      <c r="E59" s="27" t="s">
        <v>56</v>
      </c>
      <c r="F59" s="23">
        <f>SUM('8'!G312)</f>
        <v>1702.2</v>
      </c>
      <c r="G59" s="23">
        <f>SUM('8'!H312)</f>
        <v>1432.9</v>
      </c>
      <c r="H59" s="23">
        <f>SUM('8'!I312)</f>
        <v>1432.9</v>
      </c>
    </row>
    <row r="60" spans="1:8" ht="37.5">
      <c r="A60" s="75" t="s">
        <v>384</v>
      </c>
      <c r="B60" s="28" t="s">
        <v>382</v>
      </c>
      <c r="C60" s="28">
        <v>300</v>
      </c>
      <c r="D60" s="27" t="s">
        <v>56</v>
      </c>
      <c r="E60" s="27" t="s">
        <v>56</v>
      </c>
      <c r="F60" s="23">
        <f>SUM('8'!G313)</f>
        <v>400</v>
      </c>
      <c r="G60" s="23">
        <f>SUM('8'!H313)</f>
        <v>416</v>
      </c>
      <c r="H60" s="23">
        <f>SUM('8'!I313)</f>
        <v>432</v>
      </c>
    </row>
    <row r="61" spans="1:8" ht="93.75">
      <c r="A61" s="60" t="s">
        <v>470</v>
      </c>
      <c r="B61" s="28" t="s">
        <v>466</v>
      </c>
      <c r="C61" s="28">
        <v>100</v>
      </c>
      <c r="D61" s="27" t="s">
        <v>56</v>
      </c>
      <c r="E61" s="27" t="s">
        <v>56</v>
      </c>
      <c r="F61" s="23">
        <f>SUM('8'!G314)</f>
        <v>112</v>
      </c>
      <c r="G61" s="23">
        <f>SUM('8'!H314)</f>
        <v>123.2</v>
      </c>
      <c r="H61" s="23">
        <f>SUM('8'!I314)</f>
        <v>123.2</v>
      </c>
    </row>
    <row r="62" spans="1:8" ht="56.25">
      <c r="A62" s="60" t="s">
        <v>469</v>
      </c>
      <c r="B62" s="28" t="s">
        <v>466</v>
      </c>
      <c r="C62" s="28">
        <v>200</v>
      </c>
      <c r="D62" s="27" t="s">
        <v>56</v>
      </c>
      <c r="E62" s="27" t="s">
        <v>56</v>
      </c>
      <c r="F62" s="23">
        <f>SUM('8'!G315)</f>
        <v>301.39999999999998</v>
      </c>
      <c r="G62" s="23">
        <f>SUM('8'!H315)</f>
        <v>383.2</v>
      </c>
      <c r="H62" s="23">
        <f>SUM('8'!I315)</f>
        <v>383.2</v>
      </c>
    </row>
    <row r="63" spans="1:8" ht="37.5">
      <c r="A63" s="75" t="s">
        <v>468</v>
      </c>
      <c r="B63" s="63" t="s">
        <v>467</v>
      </c>
      <c r="C63" s="63">
        <v>300</v>
      </c>
      <c r="D63" s="62" t="s">
        <v>56</v>
      </c>
      <c r="E63" s="62" t="s">
        <v>56</v>
      </c>
      <c r="F63" s="23">
        <f>SUM('8'!G316)</f>
        <v>66.5</v>
      </c>
      <c r="G63" s="23">
        <f>SUM('8'!H316)</f>
        <v>73.2</v>
      </c>
      <c r="H63" s="23">
        <f>SUM('8'!I316)</f>
        <v>73.2</v>
      </c>
    </row>
    <row r="64" spans="1:8" ht="18.75">
      <c r="A64" s="14" t="s">
        <v>424</v>
      </c>
      <c r="B64" s="42" t="s">
        <v>422</v>
      </c>
      <c r="C64" s="42"/>
      <c r="D64" s="83"/>
      <c r="E64" s="83"/>
      <c r="F64" s="34">
        <f>F65</f>
        <v>370.3</v>
      </c>
      <c r="G64" s="34">
        <f t="shared" ref="G64:H64" si="17">G65</f>
        <v>403.5</v>
      </c>
      <c r="H64" s="34">
        <f t="shared" si="17"/>
        <v>403.5</v>
      </c>
    </row>
    <row r="65" spans="1:8" ht="37.5">
      <c r="A65" s="11" t="s">
        <v>425</v>
      </c>
      <c r="B65" s="28" t="s">
        <v>423</v>
      </c>
      <c r="C65" s="28"/>
      <c r="D65" s="62"/>
      <c r="E65" s="62"/>
      <c r="F65" s="23">
        <f>F66+F67</f>
        <v>370.3</v>
      </c>
      <c r="G65" s="23">
        <f t="shared" ref="G65:H65" si="18">G66+G67</f>
        <v>403.5</v>
      </c>
      <c r="H65" s="23">
        <f t="shared" si="18"/>
        <v>403.5</v>
      </c>
    </row>
    <row r="66" spans="1:8" ht="56.25">
      <c r="A66" s="60" t="s">
        <v>472</v>
      </c>
      <c r="B66" s="28" t="s">
        <v>471</v>
      </c>
      <c r="C66" s="28">
        <v>200</v>
      </c>
      <c r="D66" s="27" t="s">
        <v>56</v>
      </c>
      <c r="E66" s="27" t="s">
        <v>56</v>
      </c>
      <c r="F66" s="23">
        <f>SUM('8'!G319)</f>
        <v>305.3</v>
      </c>
      <c r="G66" s="23">
        <f>SUM('8'!H319)</f>
        <v>338.5</v>
      </c>
      <c r="H66" s="23">
        <f>SUM('8'!I319)</f>
        <v>338.5</v>
      </c>
    </row>
    <row r="67" spans="1:8" ht="56.25">
      <c r="A67" s="60" t="s">
        <v>474</v>
      </c>
      <c r="B67" s="28" t="s">
        <v>473</v>
      </c>
      <c r="C67" s="28">
        <v>200</v>
      </c>
      <c r="D67" s="27" t="s">
        <v>56</v>
      </c>
      <c r="E67" s="27" t="s">
        <v>56</v>
      </c>
      <c r="F67" s="23">
        <f>SUM('8'!G320)</f>
        <v>65</v>
      </c>
      <c r="G67" s="23">
        <f>SUM('8'!H320)</f>
        <v>65</v>
      </c>
      <c r="H67" s="23">
        <f>SUM('8'!I320)</f>
        <v>65</v>
      </c>
    </row>
    <row r="68" spans="1:8" ht="18.75">
      <c r="A68" s="14" t="s">
        <v>426</v>
      </c>
      <c r="B68" s="42" t="s">
        <v>428</v>
      </c>
      <c r="C68" s="42"/>
      <c r="D68" s="46"/>
      <c r="E68" s="46"/>
      <c r="F68" s="34">
        <f>F69</f>
        <v>28</v>
      </c>
      <c r="G68" s="34">
        <f t="shared" ref="G68:H69" si="19">G69</f>
        <v>29.1</v>
      </c>
      <c r="H68" s="34">
        <f t="shared" si="19"/>
        <v>29.1</v>
      </c>
    </row>
    <row r="69" spans="1:8" ht="37.5">
      <c r="A69" s="11" t="s">
        <v>427</v>
      </c>
      <c r="B69" s="28" t="s">
        <v>429</v>
      </c>
      <c r="C69" s="28"/>
      <c r="D69" s="27"/>
      <c r="E69" s="27"/>
      <c r="F69" s="23">
        <f>F70</f>
        <v>28</v>
      </c>
      <c r="G69" s="23">
        <f t="shared" si="19"/>
        <v>29.1</v>
      </c>
      <c r="H69" s="23">
        <f t="shared" si="19"/>
        <v>29.1</v>
      </c>
    </row>
    <row r="70" spans="1:8" ht="75">
      <c r="A70" s="60" t="s">
        <v>476</v>
      </c>
      <c r="B70" s="28" t="s">
        <v>475</v>
      </c>
      <c r="C70" s="28">
        <v>200</v>
      </c>
      <c r="D70" s="27" t="s">
        <v>56</v>
      </c>
      <c r="E70" s="27" t="s">
        <v>56</v>
      </c>
      <c r="F70" s="23">
        <f>SUM('8'!G323)</f>
        <v>28</v>
      </c>
      <c r="G70" s="23">
        <f>SUM('8'!H323)</f>
        <v>29.1</v>
      </c>
      <c r="H70" s="23">
        <f>SUM('8'!I323)</f>
        <v>29.1</v>
      </c>
    </row>
    <row r="71" spans="1:8" ht="37.5">
      <c r="A71" s="14" t="s">
        <v>431</v>
      </c>
      <c r="B71" s="42" t="s">
        <v>430</v>
      </c>
      <c r="C71" s="42"/>
      <c r="D71" s="46"/>
      <c r="E71" s="46"/>
      <c r="F71" s="34">
        <f>F72</f>
        <v>7645.4</v>
      </c>
      <c r="G71" s="34">
        <f t="shared" ref="G71:H71" si="20">G72</f>
        <v>7460.7</v>
      </c>
      <c r="H71" s="34">
        <f t="shared" si="20"/>
        <v>7497.3</v>
      </c>
    </row>
    <row r="72" spans="1:8" ht="56.25">
      <c r="A72" s="11" t="s">
        <v>586</v>
      </c>
      <c r="B72" s="28" t="s">
        <v>432</v>
      </c>
      <c r="C72" s="28"/>
      <c r="D72" s="27"/>
      <c r="E72" s="27"/>
      <c r="F72" s="23">
        <f>F73+F74</f>
        <v>7645.4</v>
      </c>
      <c r="G72" s="23">
        <f t="shared" ref="G72:H72" si="21">G73+G74</f>
        <v>7460.7</v>
      </c>
      <c r="H72" s="23">
        <f t="shared" si="21"/>
        <v>7497.3</v>
      </c>
    </row>
    <row r="73" spans="1:8" ht="112.5">
      <c r="A73" s="60" t="s">
        <v>67</v>
      </c>
      <c r="B73" s="28" t="s">
        <v>482</v>
      </c>
      <c r="C73" s="28">
        <v>100</v>
      </c>
      <c r="D73" s="27" t="s">
        <v>56</v>
      </c>
      <c r="E73" s="27" t="s">
        <v>157</v>
      </c>
      <c r="F73" s="23">
        <f>SUM('8'!G336)</f>
        <v>7075.5</v>
      </c>
      <c r="G73" s="23">
        <f>SUM('8'!H336)</f>
        <v>6844.3</v>
      </c>
      <c r="H73" s="23">
        <f>SUM('8'!I336)</f>
        <v>6844.3</v>
      </c>
    </row>
    <row r="74" spans="1:8" ht="75">
      <c r="A74" s="60" t="s">
        <v>483</v>
      </c>
      <c r="B74" s="28" t="s">
        <v>482</v>
      </c>
      <c r="C74" s="28">
        <v>200</v>
      </c>
      <c r="D74" s="27" t="s">
        <v>56</v>
      </c>
      <c r="E74" s="27" t="s">
        <v>157</v>
      </c>
      <c r="F74" s="23">
        <f>SUM('8'!G337)</f>
        <v>569.9</v>
      </c>
      <c r="G74" s="23">
        <f>SUM('8'!H337)</f>
        <v>616.4</v>
      </c>
      <c r="H74" s="23">
        <f>SUM('8'!I337)</f>
        <v>653</v>
      </c>
    </row>
    <row r="75" spans="1:8" ht="37.5">
      <c r="A75" s="14" t="s">
        <v>434</v>
      </c>
      <c r="B75" s="42" t="s">
        <v>433</v>
      </c>
      <c r="C75" s="42"/>
      <c r="D75" s="46"/>
      <c r="E75" s="46"/>
      <c r="F75" s="34">
        <f>F76</f>
        <v>3702.7</v>
      </c>
      <c r="G75" s="34">
        <f t="shared" ref="G75:H75" si="22">G76</f>
        <v>3749.4</v>
      </c>
      <c r="H75" s="34">
        <f t="shared" si="22"/>
        <v>3749.4000000000005</v>
      </c>
    </row>
    <row r="76" spans="1:8" ht="37.5">
      <c r="A76" s="11" t="s">
        <v>435</v>
      </c>
      <c r="B76" s="28" t="s">
        <v>436</v>
      </c>
      <c r="C76" s="28"/>
      <c r="D76" s="27"/>
      <c r="E76" s="27"/>
      <c r="F76" s="23">
        <f>F77+F78+F79</f>
        <v>3702.7</v>
      </c>
      <c r="G76" s="23">
        <f t="shared" ref="G76:H76" si="23">G77+G78+G79</f>
        <v>3749.4</v>
      </c>
      <c r="H76" s="23">
        <f t="shared" si="23"/>
        <v>3749.4000000000005</v>
      </c>
    </row>
    <row r="77" spans="1:8" ht="93.75">
      <c r="A77" s="60" t="s">
        <v>479</v>
      </c>
      <c r="B77" s="28" t="s">
        <v>478</v>
      </c>
      <c r="C77" s="28">
        <v>100</v>
      </c>
      <c r="D77" s="27" t="s">
        <v>56</v>
      </c>
      <c r="E77" s="27" t="s">
        <v>157</v>
      </c>
      <c r="F77" s="23">
        <f>SUM('8'!G340)</f>
        <v>1790.3</v>
      </c>
      <c r="G77" s="23">
        <f>SUM('8'!H340)</f>
        <v>1808.1</v>
      </c>
      <c r="H77" s="23">
        <f>SUM('8'!I340)</f>
        <v>1826.2</v>
      </c>
    </row>
    <row r="78" spans="1:8" ht="75">
      <c r="A78" s="60" t="s">
        <v>480</v>
      </c>
      <c r="B78" s="28" t="s">
        <v>478</v>
      </c>
      <c r="C78" s="28">
        <v>200</v>
      </c>
      <c r="D78" s="27" t="s">
        <v>56</v>
      </c>
      <c r="E78" s="27" t="s">
        <v>157</v>
      </c>
      <c r="F78" s="23">
        <f>SUM('8'!G341)</f>
        <v>1909.1</v>
      </c>
      <c r="G78" s="23">
        <f>SUM('8'!H341)</f>
        <v>1938</v>
      </c>
      <c r="H78" s="23">
        <f>SUM('8'!I341)</f>
        <v>1919.9</v>
      </c>
    </row>
    <row r="79" spans="1:8" ht="37.5">
      <c r="A79" s="60" t="s">
        <v>481</v>
      </c>
      <c r="B79" s="28" t="s">
        <v>478</v>
      </c>
      <c r="C79" s="28">
        <v>800</v>
      </c>
      <c r="D79" s="27" t="s">
        <v>56</v>
      </c>
      <c r="E79" s="27" t="s">
        <v>157</v>
      </c>
      <c r="F79" s="23">
        <f>SUM('8'!G342)</f>
        <v>3.3</v>
      </c>
      <c r="G79" s="23">
        <f>SUM('8'!H342)</f>
        <v>3.3</v>
      </c>
      <c r="H79" s="23">
        <f>SUM('8'!I342)</f>
        <v>3.3</v>
      </c>
    </row>
    <row r="80" spans="1:8" ht="37.5">
      <c r="A80" s="14" t="s">
        <v>338</v>
      </c>
      <c r="B80" s="57" t="s">
        <v>334</v>
      </c>
      <c r="C80" s="28"/>
      <c r="D80" s="39"/>
      <c r="E80" s="39"/>
      <c r="F80" s="34">
        <f>F89+F92+F81+F83+F85+F87</f>
        <v>8069</v>
      </c>
      <c r="G80" s="34">
        <f>G89+G92+G81+G83+G85+G87</f>
        <v>7943.2</v>
      </c>
      <c r="H80" s="34">
        <f>H89+H92+H81+H83+H85+H87</f>
        <v>8274.2000000000007</v>
      </c>
    </row>
    <row r="81" spans="1:8" ht="75">
      <c r="A81" s="11" t="s">
        <v>397</v>
      </c>
      <c r="B81" s="28" t="s">
        <v>389</v>
      </c>
      <c r="C81" s="28"/>
      <c r="D81" s="27"/>
      <c r="E81" s="27"/>
      <c r="F81" s="34">
        <f>F82</f>
        <v>162</v>
      </c>
      <c r="G81" s="34">
        <f t="shared" ref="G81:H81" si="24">G82</f>
        <v>187.2</v>
      </c>
      <c r="H81" s="34">
        <f t="shared" si="24"/>
        <v>196.2</v>
      </c>
    </row>
    <row r="82" spans="1:8" ht="56.25">
      <c r="A82" s="11" t="s">
        <v>406</v>
      </c>
      <c r="B82" s="28" t="s">
        <v>393</v>
      </c>
      <c r="C82" s="28">
        <v>300</v>
      </c>
      <c r="D82" s="27" t="s">
        <v>222</v>
      </c>
      <c r="E82" s="27" t="s">
        <v>129</v>
      </c>
      <c r="F82" s="34">
        <f>SUM('8'!G348)</f>
        <v>162</v>
      </c>
      <c r="G82" s="34">
        <f>SUM('8'!H348)</f>
        <v>187.2</v>
      </c>
      <c r="H82" s="34">
        <f>SUM('8'!I348)</f>
        <v>196.2</v>
      </c>
    </row>
    <row r="83" spans="1:8" ht="56.25">
      <c r="A83" s="15" t="s">
        <v>398</v>
      </c>
      <c r="B83" s="28" t="s">
        <v>390</v>
      </c>
      <c r="C83" s="28"/>
      <c r="D83" s="27"/>
      <c r="E83" s="27"/>
      <c r="F83" s="34">
        <f>F84</f>
        <v>414</v>
      </c>
      <c r="G83" s="34">
        <f t="shared" ref="G83:H83" si="25">G84</f>
        <v>430</v>
      </c>
      <c r="H83" s="34">
        <f t="shared" si="25"/>
        <v>323</v>
      </c>
    </row>
    <row r="84" spans="1:8" ht="37.5">
      <c r="A84" s="56" t="s">
        <v>405</v>
      </c>
      <c r="B84" s="28" t="s">
        <v>394</v>
      </c>
      <c r="C84" s="28">
        <v>300</v>
      </c>
      <c r="D84" s="27" t="s">
        <v>222</v>
      </c>
      <c r="E84" s="27" t="s">
        <v>129</v>
      </c>
      <c r="F84" s="34">
        <f>SUM('8'!G350)</f>
        <v>414</v>
      </c>
      <c r="G84" s="34">
        <f>SUM('8'!H350)</f>
        <v>430</v>
      </c>
      <c r="H84" s="34">
        <f>SUM('8'!I350)</f>
        <v>323</v>
      </c>
    </row>
    <row r="85" spans="1:8" ht="56.25">
      <c r="A85" s="15" t="s">
        <v>399</v>
      </c>
      <c r="B85" s="28" t="s">
        <v>391</v>
      </c>
      <c r="C85" s="28"/>
      <c r="D85" s="27"/>
      <c r="E85" s="27"/>
      <c r="F85" s="34">
        <f>F86</f>
        <v>6121</v>
      </c>
      <c r="G85" s="34">
        <f t="shared" ref="G85:H85" si="26">G86</f>
        <v>5911</v>
      </c>
      <c r="H85" s="34">
        <f t="shared" si="26"/>
        <v>6422</v>
      </c>
    </row>
    <row r="86" spans="1:8" ht="37.5">
      <c r="A86" s="56" t="s">
        <v>404</v>
      </c>
      <c r="B86" s="28" t="s">
        <v>395</v>
      </c>
      <c r="C86" s="28">
        <v>300</v>
      </c>
      <c r="D86" s="27" t="s">
        <v>222</v>
      </c>
      <c r="E86" s="27" t="s">
        <v>129</v>
      </c>
      <c r="F86" s="34">
        <f>SUM('8'!G352)</f>
        <v>6121</v>
      </c>
      <c r="G86" s="34">
        <f>SUM('8'!H352)</f>
        <v>5911</v>
      </c>
      <c r="H86" s="34">
        <f>SUM('8'!I352)</f>
        <v>6422</v>
      </c>
    </row>
    <row r="87" spans="1:8" ht="56.25">
      <c r="A87" s="15" t="s">
        <v>400</v>
      </c>
      <c r="B87" s="28" t="s">
        <v>392</v>
      </c>
      <c r="C87" s="28"/>
      <c r="D87" s="27"/>
      <c r="E87" s="27"/>
      <c r="F87" s="34">
        <f>F88</f>
        <v>450</v>
      </c>
      <c r="G87" s="34">
        <f t="shared" ref="G87:H87" si="27">G88</f>
        <v>468</v>
      </c>
      <c r="H87" s="34">
        <f t="shared" si="27"/>
        <v>353</v>
      </c>
    </row>
    <row r="88" spans="1:8" ht="93.75">
      <c r="A88" s="11" t="s">
        <v>403</v>
      </c>
      <c r="B88" s="28" t="s">
        <v>396</v>
      </c>
      <c r="C88" s="28">
        <v>100</v>
      </c>
      <c r="D88" s="27" t="s">
        <v>222</v>
      </c>
      <c r="E88" s="27" t="s">
        <v>129</v>
      </c>
      <c r="F88" s="34">
        <f>SUM('8'!G354)</f>
        <v>450</v>
      </c>
      <c r="G88" s="34">
        <f>SUM('8'!H354)</f>
        <v>468</v>
      </c>
      <c r="H88" s="34">
        <f>SUM('8'!I354)</f>
        <v>353</v>
      </c>
    </row>
    <row r="89" spans="1:8" ht="56.25">
      <c r="A89" s="11" t="s">
        <v>351</v>
      </c>
      <c r="B89" s="28" t="s">
        <v>339</v>
      </c>
      <c r="C89" s="28"/>
      <c r="D89" s="38"/>
      <c r="E89" s="38"/>
      <c r="F89" s="23">
        <f>F90+F91</f>
        <v>830</v>
      </c>
      <c r="G89" s="23">
        <f t="shared" ref="G89:H89" si="28">G90+G91</f>
        <v>855</v>
      </c>
      <c r="H89" s="23">
        <f t="shared" si="28"/>
        <v>888</v>
      </c>
    </row>
    <row r="90" spans="1:8" ht="131.25">
      <c r="A90" s="11" t="s">
        <v>345</v>
      </c>
      <c r="B90" s="28" t="s">
        <v>340</v>
      </c>
      <c r="C90" s="28">
        <v>100</v>
      </c>
      <c r="D90" s="27" t="s">
        <v>10</v>
      </c>
      <c r="E90" s="27" t="s">
        <v>148</v>
      </c>
      <c r="F90" s="23">
        <f>SUM('8'!G251)</f>
        <v>793</v>
      </c>
      <c r="G90" s="23">
        <f>SUM('8'!H251)</f>
        <v>818</v>
      </c>
      <c r="H90" s="23">
        <f>SUM('8'!I251)</f>
        <v>851</v>
      </c>
    </row>
    <row r="91" spans="1:8" ht="75">
      <c r="A91" s="11" t="s">
        <v>346</v>
      </c>
      <c r="B91" s="28" t="s">
        <v>340</v>
      </c>
      <c r="C91" s="28">
        <v>200</v>
      </c>
      <c r="D91" s="27" t="s">
        <v>10</v>
      </c>
      <c r="E91" s="27" t="s">
        <v>148</v>
      </c>
      <c r="F91" s="23">
        <f>SUM('8'!G252)</f>
        <v>37</v>
      </c>
      <c r="G91" s="23">
        <f>SUM('8'!H252)</f>
        <v>37</v>
      </c>
      <c r="H91" s="23">
        <f>SUM('8'!I252)</f>
        <v>37</v>
      </c>
    </row>
    <row r="92" spans="1:8" ht="37.5">
      <c r="A92" s="15" t="s">
        <v>546</v>
      </c>
      <c r="B92" s="28" t="s">
        <v>407</v>
      </c>
      <c r="C92" s="28"/>
      <c r="D92" s="27"/>
      <c r="E92" s="27"/>
      <c r="F92" s="23">
        <f>F93</f>
        <v>92</v>
      </c>
      <c r="G92" s="23">
        <f t="shared" ref="G92:H92" si="29">G93</f>
        <v>92</v>
      </c>
      <c r="H92" s="23">
        <f t="shared" si="29"/>
        <v>92</v>
      </c>
    </row>
    <row r="93" spans="1:8" ht="75">
      <c r="A93" s="56" t="s">
        <v>401</v>
      </c>
      <c r="B93" s="28" t="s">
        <v>402</v>
      </c>
      <c r="C93" s="28">
        <v>300</v>
      </c>
      <c r="D93" s="27" t="s">
        <v>222</v>
      </c>
      <c r="E93" s="27" t="s">
        <v>129</v>
      </c>
      <c r="F93" s="23">
        <f>SUM('8'!G356)</f>
        <v>92</v>
      </c>
      <c r="G93" s="23">
        <f>SUM('8'!H356)</f>
        <v>92</v>
      </c>
      <c r="H93" s="23">
        <f>SUM('8'!I356)</f>
        <v>92</v>
      </c>
    </row>
    <row r="94" spans="1:8" ht="75">
      <c r="A94" s="13" t="s">
        <v>535</v>
      </c>
      <c r="B94" s="41" t="s">
        <v>287</v>
      </c>
      <c r="C94" s="41"/>
      <c r="D94" s="38"/>
      <c r="E94" s="38"/>
      <c r="F94" s="22">
        <f>SUM(F105+F112+F101+F95)</f>
        <v>174403.815</v>
      </c>
      <c r="G94" s="22">
        <f>SUM(G105+G112+G101+G95)</f>
        <v>139883.35001999998</v>
      </c>
      <c r="H94" s="22">
        <f>SUM(H105+H112+H101+H95)</f>
        <v>220799.21803000002</v>
      </c>
    </row>
    <row r="95" spans="1:8" ht="19.5">
      <c r="A95" s="14" t="s">
        <v>291</v>
      </c>
      <c r="B95" s="59" t="s">
        <v>288</v>
      </c>
      <c r="C95" s="59"/>
      <c r="D95" s="39"/>
      <c r="E95" s="39"/>
      <c r="F95" s="34">
        <f>SUM(F98+F96)</f>
        <v>20989</v>
      </c>
      <c r="G95" s="34">
        <f>SUM(G98+G96)</f>
        <v>38626.022019999997</v>
      </c>
      <c r="H95" s="34">
        <f>SUM(H98+H96)</f>
        <v>173148.91403000001</v>
      </c>
    </row>
    <row r="96" spans="1:8" ht="56.25">
      <c r="A96" s="11" t="s">
        <v>292</v>
      </c>
      <c r="B96" s="28" t="s">
        <v>289</v>
      </c>
      <c r="C96" s="28"/>
      <c r="D96" s="39"/>
      <c r="E96" s="39"/>
      <c r="F96" s="34">
        <f>SUM(F97)</f>
        <v>2583</v>
      </c>
      <c r="G96" s="34">
        <f t="shared" ref="G96:H96" si="30">SUM(G97)</f>
        <v>4389.8220199999996</v>
      </c>
      <c r="H96" s="34">
        <f t="shared" si="30"/>
        <v>4555.3140299999995</v>
      </c>
    </row>
    <row r="97" spans="1:8" ht="37.5">
      <c r="A97" s="11" t="s">
        <v>293</v>
      </c>
      <c r="B97" s="28" t="s">
        <v>290</v>
      </c>
      <c r="C97" s="28">
        <v>300</v>
      </c>
      <c r="D97" s="27" t="s">
        <v>222</v>
      </c>
      <c r="E97" s="27" t="s">
        <v>57</v>
      </c>
      <c r="F97" s="96">
        <f>SUM('8'!G164)</f>
        <v>2583</v>
      </c>
      <c r="G97" s="96">
        <f>SUM('8'!H164)</f>
        <v>4389.8220199999996</v>
      </c>
      <c r="H97" s="96">
        <f>SUM('8'!I164)</f>
        <v>4555.3140299999995</v>
      </c>
    </row>
    <row r="98" spans="1:8" ht="56.25">
      <c r="A98" s="11" t="s">
        <v>297</v>
      </c>
      <c r="B98" s="54" t="s">
        <v>295</v>
      </c>
      <c r="C98" s="54"/>
      <c r="D98" s="38"/>
      <c r="E98" s="38"/>
      <c r="F98" s="23">
        <f>SUM(F99+F100)</f>
        <v>18406</v>
      </c>
      <c r="G98" s="23">
        <f t="shared" ref="G98:H98" si="31">SUM(G99+G100)</f>
        <v>34236.199999999997</v>
      </c>
      <c r="H98" s="23">
        <f t="shared" si="31"/>
        <v>168593.6</v>
      </c>
    </row>
    <row r="99" spans="1:8" ht="75">
      <c r="A99" s="11" t="s">
        <v>583</v>
      </c>
      <c r="B99" s="54" t="s">
        <v>296</v>
      </c>
      <c r="C99" s="54">
        <v>500</v>
      </c>
      <c r="D99" s="55" t="s">
        <v>165</v>
      </c>
      <c r="E99" s="55" t="s">
        <v>165</v>
      </c>
      <c r="F99" s="95">
        <f>SUM('8'!G138)</f>
        <v>16806</v>
      </c>
      <c r="G99" s="95">
        <f>SUM('8'!H138)</f>
        <v>34236.199999999997</v>
      </c>
      <c r="H99" s="95">
        <f>SUM('8'!I138)</f>
        <v>168593.6</v>
      </c>
    </row>
    <row r="100" spans="1:8" ht="56.25">
      <c r="A100" s="11" t="s">
        <v>573</v>
      </c>
      <c r="B100" s="28" t="s">
        <v>572</v>
      </c>
      <c r="C100" s="28">
        <v>200</v>
      </c>
      <c r="D100" s="27" t="s">
        <v>129</v>
      </c>
      <c r="E100" s="27" t="s">
        <v>195</v>
      </c>
      <c r="F100" s="95">
        <f>'8'!G105</f>
        <v>1600</v>
      </c>
      <c r="G100" s="95">
        <f>'8'!H105</f>
        <v>0</v>
      </c>
      <c r="H100" s="95">
        <f>'8'!I105</f>
        <v>0</v>
      </c>
    </row>
    <row r="101" spans="1:8" ht="56.25">
      <c r="A101" s="14" t="s">
        <v>302</v>
      </c>
      <c r="B101" s="59" t="s">
        <v>298</v>
      </c>
      <c r="C101" s="42"/>
      <c r="D101" s="39"/>
      <c r="E101" s="39"/>
      <c r="F101" s="34">
        <f>SUM(F102)</f>
        <v>4247.3150000000005</v>
      </c>
      <c r="G101" s="34">
        <f t="shared" ref="G101:H101" si="32">SUM(G102)</f>
        <v>1658.9280000000001</v>
      </c>
      <c r="H101" s="34">
        <f t="shared" si="32"/>
        <v>2576.404</v>
      </c>
    </row>
    <row r="102" spans="1:8" ht="56.25">
      <c r="A102" s="11" t="s">
        <v>547</v>
      </c>
      <c r="B102" s="54" t="s">
        <v>299</v>
      </c>
      <c r="C102" s="28"/>
      <c r="D102" s="38"/>
      <c r="E102" s="38"/>
      <c r="F102" s="23">
        <f>SUM(F103:F104)</f>
        <v>4247.3150000000005</v>
      </c>
      <c r="G102" s="23">
        <f t="shared" ref="G102:H102" si="33">SUM(G103:G104)</f>
        <v>1658.9280000000001</v>
      </c>
      <c r="H102" s="23">
        <f t="shared" si="33"/>
        <v>2576.404</v>
      </c>
    </row>
    <row r="103" spans="1:8" ht="93.75">
      <c r="A103" s="97" t="s">
        <v>591</v>
      </c>
      <c r="B103" s="98" t="s">
        <v>301</v>
      </c>
      <c r="C103" s="99">
        <v>500</v>
      </c>
      <c r="D103" s="100" t="s">
        <v>165</v>
      </c>
      <c r="E103" s="100" t="s">
        <v>57</v>
      </c>
      <c r="F103" s="95">
        <f>SUM('8'!G128)</f>
        <v>2588.3870000000002</v>
      </c>
      <c r="G103" s="95">
        <f>SUM('8'!H128)</f>
        <v>0</v>
      </c>
      <c r="H103" s="95">
        <f>SUM('8'!I128)</f>
        <v>917.476</v>
      </c>
    </row>
    <row r="104" spans="1:8" ht="75">
      <c r="A104" s="97" t="s">
        <v>303</v>
      </c>
      <c r="B104" s="98" t="s">
        <v>300</v>
      </c>
      <c r="C104" s="99">
        <v>500</v>
      </c>
      <c r="D104" s="100" t="s">
        <v>165</v>
      </c>
      <c r="E104" s="100" t="s">
        <v>57</v>
      </c>
      <c r="F104" s="95">
        <f>SUM('8'!G129)</f>
        <v>1658.9280000000001</v>
      </c>
      <c r="G104" s="95">
        <f>SUM('8'!H129)</f>
        <v>1658.9280000000001</v>
      </c>
      <c r="H104" s="95">
        <f>SUM('8'!I129)</f>
        <v>1658.9280000000001</v>
      </c>
    </row>
    <row r="105" spans="1:8" ht="37.5">
      <c r="A105" s="14" t="s">
        <v>309</v>
      </c>
      <c r="B105" s="42" t="s">
        <v>304</v>
      </c>
      <c r="C105" s="42"/>
      <c r="D105" s="39"/>
      <c r="E105" s="39"/>
      <c r="F105" s="34">
        <f>SUM(F106+F110)</f>
        <v>88948.6</v>
      </c>
      <c r="G105" s="34">
        <f>SUM(G106+G110)</f>
        <v>41519.300000000003</v>
      </c>
      <c r="H105" s="34">
        <f>SUM(H106+H110)</f>
        <v>45073.9</v>
      </c>
    </row>
    <row r="106" spans="1:8" ht="37.5">
      <c r="A106" s="11" t="s">
        <v>310</v>
      </c>
      <c r="B106" s="28" t="s">
        <v>305</v>
      </c>
      <c r="C106" s="28"/>
      <c r="D106" s="38"/>
      <c r="E106" s="38"/>
      <c r="F106" s="23">
        <f>SUM(F107:F109)</f>
        <v>88947.6</v>
      </c>
      <c r="G106" s="23">
        <f>SUM(G107:G109)</f>
        <v>41519.300000000003</v>
      </c>
      <c r="H106" s="23">
        <f>SUM(H107:H109)</f>
        <v>45073.9</v>
      </c>
    </row>
    <row r="107" spans="1:8" ht="75">
      <c r="A107" s="11" t="s">
        <v>311</v>
      </c>
      <c r="B107" s="28" t="s">
        <v>306</v>
      </c>
      <c r="C107" s="28">
        <v>500</v>
      </c>
      <c r="D107" s="27" t="s">
        <v>129</v>
      </c>
      <c r="E107" s="27" t="s">
        <v>157</v>
      </c>
      <c r="F107" s="95">
        <f>SUM('8'!G98)</f>
        <v>43388.6</v>
      </c>
      <c r="G107" s="95">
        <f>SUM('8'!H98)</f>
        <v>27222.3</v>
      </c>
      <c r="H107" s="95">
        <f>SUM('8'!I98)</f>
        <v>29574.9</v>
      </c>
    </row>
    <row r="108" spans="1:8" ht="75">
      <c r="A108" s="11" t="s">
        <v>311</v>
      </c>
      <c r="B108" s="28" t="s">
        <v>307</v>
      </c>
      <c r="C108" s="28">
        <v>500</v>
      </c>
      <c r="D108" s="27" t="s">
        <v>129</v>
      </c>
      <c r="E108" s="27" t="s">
        <v>157</v>
      </c>
      <c r="F108" s="95">
        <f>SUM('8'!G99)</f>
        <v>32000</v>
      </c>
      <c r="G108" s="95">
        <f>SUM('8'!H99)</f>
        <v>0</v>
      </c>
      <c r="H108" s="95">
        <f>SUM('8'!I99)</f>
        <v>0</v>
      </c>
    </row>
    <row r="109" spans="1:8" ht="93.75">
      <c r="A109" s="11" t="s">
        <v>312</v>
      </c>
      <c r="B109" s="28" t="s">
        <v>313</v>
      </c>
      <c r="C109" s="28">
        <v>200</v>
      </c>
      <c r="D109" s="27" t="s">
        <v>129</v>
      </c>
      <c r="E109" s="27" t="s">
        <v>157</v>
      </c>
      <c r="F109" s="95">
        <f>SUM('8'!G100)</f>
        <v>13559</v>
      </c>
      <c r="G109" s="95">
        <f>SUM('8'!H100)</f>
        <v>14297</v>
      </c>
      <c r="H109" s="95">
        <f>SUM('8'!I100)</f>
        <v>15499</v>
      </c>
    </row>
    <row r="110" spans="1:8" ht="37.5">
      <c r="A110" s="11" t="s">
        <v>317</v>
      </c>
      <c r="B110" s="28" t="s">
        <v>315</v>
      </c>
      <c r="C110" s="28"/>
      <c r="D110" s="40"/>
      <c r="E110" s="40"/>
      <c r="F110" s="23">
        <f>SUM(F111)</f>
        <v>1</v>
      </c>
      <c r="G110" s="23">
        <f t="shared" ref="G110:H110" si="34">SUM(G111)</f>
        <v>0</v>
      </c>
      <c r="H110" s="23">
        <f t="shared" si="34"/>
        <v>0</v>
      </c>
    </row>
    <row r="111" spans="1:8" ht="75">
      <c r="A111" s="11" t="s">
        <v>318</v>
      </c>
      <c r="B111" s="28" t="s">
        <v>316</v>
      </c>
      <c r="C111" s="28">
        <v>600</v>
      </c>
      <c r="D111" s="27" t="s">
        <v>129</v>
      </c>
      <c r="E111" s="27" t="s">
        <v>78</v>
      </c>
      <c r="F111" s="95">
        <f>SUM('8'!G93)</f>
        <v>1</v>
      </c>
      <c r="G111" s="95">
        <f>SUM('8'!H93)</f>
        <v>0</v>
      </c>
      <c r="H111" s="95">
        <f>SUM('8'!I93)</f>
        <v>0</v>
      </c>
    </row>
    <row r="112" spans="1:8" ht="56.25">
      <c r="A112" s="14" t="s">
        <v>322</v>
      </c>
      <c r="B112" s="42" t="s">
        <v>319</v>
      </c>
      <c r="C112" s="42"/>
      <c r="D112" s="39"/>
      <c r="E112" s="39"/>
      <c r="F112" s="34">
        <f>SUM(F116+F113)</f>
        <v>60218.9</v>
      </c>
      <c r="G112" s="34">
        <f t="shared" ref="G112:H112" si="35">SUM(G116+G113)</f>
        <v>58079.1</v>
      </c>
      <c r="H112" s="34">
        <f t="shared" si="35"/>
        <v>0</v>
      </c>
    </row>
    <row r="113" spans="1:8" ht="18.75">
      <c r="A113" s="11" t="s">
        <v>327</v>
      </c>
      <c r="B113" s="54" t="s">
        <v>325</v>
      </c>
      <c r="C113" s="54"/>
      <c r="D113" s="38"/>
      <c r="E113" s="38"/>
      <c r="F113" s="23">
        <f>SUM(F115+F114)</f>
        <v>58218.9</v>
      </c>
      <c r="G113" s="23">
        <f t="shared" ref="G113:H113" si="36">SUM(G115+G114)</f>
        <v>58079.1</v>
      </c>
      <c r="H113" s="23">
        <f t="shared" si="36"/>
        <v>0</v>
      </c>
    </row>
    <row r="114" spans="1:8" ht="75">
      <c r="A114" s="92" t="s">
        <v>570</v>
      </c>
      <c r="B114" s="28" t="s">
        <v>569</v>
      </c>
      <c r="C114" s="28">
        <v>400</v>
      </c>
      <c r="D114" s="27" t="s">
        <v>20</v>
      </c>
      <c r="E114" s="27" t="s">
        <v>186</v>
      </c>
      <c r="F114" s="23">
        <f>'8'!G178</f>
        <v>58018.9</v>
      </c>
      <c r="G114" s="23">
        <f>'8'!H178</f>
        <v>58079.1</v>
      </c>
      <c r="H114" s="23">
        <f>'8'!I178</f>
        <v>0</v>
      </c>
    </row>
    <row r="115" spans="1:8" ht="37.5">
      <c r="A115" s="11" t="s">
        <v>328</v>
      </c>
      <c r="B115" s="54" t="s">
        <v>326</v>
      </c>
      <c r="C115" s="54">
        <v>400</v>
      </c>
      <c r="D115" s="55" t="s">
        <v>20</v>
      </c>
      <c r="E115" s="55" t="s">
        <v>186</v>
      </c>
      <c r="F115" s="23">
        <f>'8'!G179</f>
        <v>200</v>
      </c>
      <c r="G115" s="23">
        <f>'8'!H179</f>
        <v>0</v>
      </c>
      <c r="H115" s="23">
        <f>'8'!I179</f>
        <v>0</v>
      </c>
    </row>
    <row r="116" spans="1:8" ht="18.75">
      <c r="A116" s="11" t="s">
        <v>323</v>
      </c>
      <c r="B116" s="28" t="s">
        <v>320</v>
      </c>
      <c r="C116" s="28"/>
      <c r="D116" s="38"/>
      <c r="E116" s="38"/>
      <c r="F116" s="23">
        <f>SUM(F117)</f>
        <v>2000</v>
      </c>
      <c r="G116" s="23">
        <f t="shared" ref="G116:H116" si="37">SUM(G117)</f>
        <v>0</v>
      </c>
      <c r="H116" s="23">
        <f t="shared" si="37"/>
        <v>0</v>
      </c>
    </row>
    <row r="117" spans="1:8" ht="56.25">
      <c r="A117" s="11" t="s">
        <v>324</v>
      </c>
      <c r="B117" s="28" t="s">
        <v>321</v>
      </c>
      <c r="C117" s="28">
        <v>200</v>
      </c>
      <c r="D117" s="27" t="s">
        <v>129</v>
      </c>
      <c r="E117" s="27" t="s">
        <v>195</v>
      </c>
      <c r="F117" s="95">
        <f>SUM('8'!G108)</f>
        <v>2000</v>
      </c>
      <c r="G117" s="95">
        <f>SUM('8'!H108)</f>
        <v>0</v>
      </c>
      <c r="H117" s="95">
        <f>SUM('8'!I108)</f>
        <v>0</v>
      </c>
    </row>
    <row r="118" spans="1:8" ht="56.25">
      <c r="A118" s="65" t="s">
        <v>504</v>
      </c>
      <c r="B118" s="41" t="s">
        <v>498</v>
      </c>
      <c r="C118" s="41"/>
      <c r="D118" s="50"/>
      <c r="E118" s="50"/>
      <c r="F118" s="22">
        <f>SUM(F119)</f>
        <v>259.8</v>
      </c>
      <c r="G118" s="22">
        <f t="shared" ref="G118:H118" si="38">SUM(G119)</f>
        <v>271</v>
      </c>
      <c r="H118" s="22">
        <f t="shared" si="38"/>
        <v>282</v>
      </c>
    </row>
    <row r="119" spans="1:8" ht="56.25">
      <c r="A119" s="14" t="s">
        <v>505</v>
      </c>
      <c r="B119" s="42" t="s">
        <v>499</v>
      </c>
      <c r="C119" s="42"/>
      <c r="D119" s="46"/>
      <c r="E119" s="46"/>
      <c r="F119" s="34">
        <f>F122+F124+F126+F120</f>
        <v>259.8</v>
      </c>
      <c r="G119" s="34">
        <f t="shared" ref="G119:H119" si="39">G122+G124+G126+G120</f>
        <v>271</v>
      </c>
      <c r="H119" s="34">
        <f t="shared" si="39"/>
        <v>282</v>
      </c>
    </row>
    <row r="120" spans="1:8" ht="75">
      <c r="A120" s="60" t="s">
        <v>515</v>
      </c>
      <c r="B120" s="28" t="s">
        <v>511</v>
      </c>
      <c r="C120" s="28"/>
      <c r="D120" s="27" t="s">
        <v>20</v>
      </c>
      <c r="E120" s="27" t="s">
        <v>186</v>
      </c>
      <c r="F120" s="34">
        <f>F121</f>
        <v>30.3</v>
      </c>
      <c r="G120" s="34">
        <f t="shared" ref="G120:H120" si="40">G121</f>
        <v>31</v>
      </c>
      <c r="H120" s="34">
        <f t="shared" si="40"/>
        <v>31.5</v>
      </c>
    </row>
    <row r="121" spans="1:8" ht="56.25">
      <c r="A121" s="56" t="s">
        <v>496</v>
      </c>
      <c r="B121" s="28" t="s">
        <v>510</v>
      </c>
      <c r="C121" s="28">
        <v>200</v>
      </c>
      <c r="D121" s="27" t="s">
        <v>20</v>
      </c>
      <c r="E121" s="27" t="s">
        <v>186</v>
      </c>
      <c r="F121" s="34">
        <f>SUM('8'!G369)</f>
        <v>30.3</v>
      </c>
      <c r="G121" s="34">
        <f>SUM('8'!H369)</f>
        <v>31</v>
      </c>
      <c r="H121" s="34">
        <f>SUM('8'!I369)</f>
        <v>31.5</v>
      </c>
    </row>
    <row r="122" spans="1:8" ht="56.25">
      <c r="A122" s="11" t="s">
        <v>514</v>
      </c>
      <c r="B122" s="28" t="s">
        <v>500</v>
      </c>
      <c r="C122" s="28"/>
      <c r="D122" s="27"/>
      <c r="E122" s="27"/>
      <c r="F122" s="23">
        <f>F123</f>
        <v>195</v>
      </c>
      <c r="G122" s="23">
        <f t="shared" ref="G122:H122" si="41">G123</f>
        <v>200</v>
      </c>
      <c r="H122" s="23">
        <f t="shared" si="41"/>
        <v>205</v>
      </c>
    </row>
    <row r="123" spans="1:8" ht="187.5">
      <c r="A123" s="60" t="s">
        <v>513</v>
      </c>
      <c r="B123" s="28" t="s">
        <v>503</v>
      </c>
      <c r="C123" s="28">
        <v>100</v>
      </c>
      <c r="D123" s="27" t="s">
        <v>56</v>
      </c>
      <c r="E123" s="27" t="s">
        <v>56</v>
      </c>
      <c r="F123" s="23">
        <f>SUM('8'!G327)</f>
        <v>195</v>
      </c>
      <c r="G123" s="23">
        <f>SUM('8'!H327)</f>
        <v>200</v>
      </c>
      <c r="H123" s="23">
        <f>SUM('8'!I327)</f>
        <v>205</v>
      </c>
    </row>
    <row r="124" spans="1:8" ht="37.5">
      <c r="A124" s="11" t="s">
        <v>512</v>
      </c>
      <c r="B124" s="28" t="s">
        <v>501</v>
      </c>
      <c r="C124" s="28"/>
      <c r="D124" s="27"/>
      <c r="E124" s="27"/>
      <c r="F124" s="23">
        <f>F125</f>
        <v>4.5</v>
      </c>
      <c r="G124" s="23">
        <f t="shared" ref="G124:H124" si="42">G125</f>
        <v>5</v>
      </c>
      <c r="H124" s="23">
        <f t="shared" si="42"/>
        <v>5.5</v>
      </c>
    </row>
    <row r="125" spans="1:8" ht="75">
      <c r="A125" s="60" t="s">
        <v>507</v>
      </c>
      <c r="B125" s="28" t="s">
        <v>506</v>
      </c>
      <c r="C125" s="28">
        <v>200</v>
      </c>
      <c r="D125" s="27" t="s">
        <v>56</v>
      </c>
      <c r="E125" s="27" t="s">
        <v>56</v>
      </c>
      <c r="F125" s="23">
        <f>SUM('8'!G329)</f>
        <v>4.5</v>
      </c>
      <c r="G125" s="23">
        <f>SUM('8'!H329)</f>
        <v>5</v>
      </c>
      <c r="H125" s="23">
        <f>SUM('8'!I329)</f>
        <v>5.5</v>
      </c>
    </row>
    <row r="126" spans="1:8" ht="37.5">
      <c r="A126" s="11" t="s">
        <v>548</v>
      </c>
      <c r="B126" s="28" t="s">
        <v>502</v>
      </c>
      <c r="C126" s="28"/>
      <c r="D126" s="27"/>
      <c r="E126" s="27"/>
      <c r="F126" s="23">
        <f>F127</f>
        <v>30</v>
      </c>
      <c r="G126" s="23">
        <f t="shared" ref="G126:H126" si="43">G127</f>
        <v>35</v>
      </c>
      <c r="H126" s="23">
        <f t="shared" si="43"/>
        <v>40</v>
      </c>
    </row>
    <row r="127" spans="1:8" ht="75">
      <c r="A127" s="60" t="s">
        <v>509</v>
      </c>
      <c r="B127" s="28" t="s">
        <v>508</v>
      </c>
      <c r="C127" s="28">
        <v>200</v>
      </c>
      <c r="D127" s="27" t="s">
        <v>56</v>
      </c>
      <c r="E127" s="27" t="s">
        <v>56</v>
      </c>
      <c r="F127" s="23">
        <f>SUM('8'!G331)</f>
        <v>30</v>
      </c>
      <c r="G127" s="23">
        <f>SUM('8'!H331)</f>
        <v>35</v>
      </c>
      <c r="H127" s="23">
        <f>SUM('8'!I331)</f>
        <v>40</v>
      </c>
    </row>
    <row r="128" spans="1:8" ht="75">
      <c r="A128" s="13" t="s">
        <v>549</v>
      </c>
      <c r="B128" s="41" t="s">
        <v>161</v>
      </c>
      <c r="C128" s="35"/>
      <c r="D128" s="35"/>
      <c r="E128" s="35"/>
      <c r="F128" s="37">
        <f>SUM(F129+F133)</f>
        <v>1257.9000000000001</v>
      </c>
      <c r="G128" s="37">
        <f t="shared" ref="G128:H128" si="44">SUM(G129+G133)</f>
        <v>1262.0999999999999</v>
      </c>
      <c r="H128" s="37">
        <f t="shared" si="44"/>
        <v>1274.5</v>
      </c>
    </row>
    <row r="129" spans="1:8" ht="37.5">
      <c r="A129" s="16" t="s">
        <v>550</v>
      </c>
      <c r="B129" s="42" t="s">
        <v>177</v>
      </c>
      <c r="C129" s="43"/>
      <c r="D129" s="43"/>
      <c r="E129" s="43"/>
      <c r="F129" s="44">
        <f>SUM(F130:F132)</f>
        <v>30</v>
      </c>
      <c r="G129" s="44">
        <f t="shared" ref="G129:H129" si="45">SUM(G130:G132)</f>
        <v>30</v>
      </c>
      <c r="H129" s="44">
        <f t="shared" si="45"/>
        <v>30</v>
      </c>
    </row>
    <row r="130" spans="1:8" ht="56.25">
      <c r="A130" s="11" t="s">
        <v>556</v>
      </c>
      <c r="B130" s="28" t="s">
        <v>555</v>
      </c>
      <c r="C130" s="28">
        <v>200</v>
      </c>
      <c r="D130" s="27" t="s">
        <v>57</v>
      </c>
      <c r="E130" s="27" t="s">
        <v>157</v>
      </c>
      <c r="F130" s="34">
        <f>'8'!G73</f>
        <v>5</v>
      </c>
      <c r="G130" s="34">
        <f>'8'!H73</f>
        <v>0</v>
      </c>
      <c r="H130" s="34">
        <f>'8'!I73</f>
        <v>0</v>
      </c>
    </row>
    <row r="131" spans="1:8" ht="75">
      <c r="A131" s="15" t="s">
        <v>184</v>
      </c>
      <c r="B131" s="28" t="s">
        <v>180</v>
      </c>
      <c r="C131" s="28">
        <v>200</v>
      </c>
      <c r="D131" s="27" t="s">
        <v>57</v>
      </c>
      <c r="E131" s="27" t="s">
        <v>157</v>
      </c>
      <c r="F131" s="29">
        <f>SUM('8'!G75)</f>
        <v>15</v>
      </c>
      <c r="G131" s="29">
        <f>SUM('8'!H75)</f>
        <v>20</v>
      </c>
      <c r="H131" s="29">
        <f>SUM('8'!I75)</f>
        <v>20</v>
      </c>
    </row>
    <row r="132" spans="1:8" ht="56.25">
      <c r="A132" s="11" t="s">
        <v>183</v>
      </c>
      <c r="B132" s="28" t="s">
        <v>179</v>
      </c>
      <c r="C132" s="28">
        <v>200</v>
      </c>
      <c r="D132" s="27" t="s">
        <v>57</v>
      </c>
      <c r="E132" s="27" t="s">
        <v>157</v>
      </c>
      <c r="F132" s="29">
        <f>SUM('8'!G74)</f>
        <v>10</v>
      </c>
      <c r="G132" s="29">
        <f>SUM('8'!H74)</f>
        <v>10</v>
      </c>
      <c r="H132" s="29">
        <f>SUM('8'!I74)</f>
        <v>10</v>
      </c>
    </row>
    <row r="133" spans="1:8" ht="37.5">
      <c r="A133" s="14" t="s">
        <v>551</v>
      </c>
      <c r="B133" s="42" t="s">
        <v>162</v>
      </c>
      <c r="C133" s="45"/>
      <c r="D133" s="45"/>
      <c r="E133" s="45"/>
      <c r="F133" s="44">
        <f>SUM(F134:F135)</f>
        <v>1227.9000000000001</v>
      </c>
      <c r="G133" s="44">
        <f t="shared" ref="G133:H133" si="46">SUM(G134:G135)</f>
        <v>1232.0999999999999</v>
      </c>
      <c r="H133" s="44">
        <f t="shared" si="46"/>
        <v>1244.5</v>
      </c>
    </row>
    <row r="134" spans="1:8" ht="112.5">
      <c r="A134" s="60" t="s">
        <v>181</v>
      </c>
      <c r="B134" s="28" t="s">
        <v>185</v>
      </c>
      <c r="C134" s="24">
        <v>100</v>
      </c>
      <c r="D134" s="27" t="s">
        <v>57</v>
      </c>
      <c r="E134" s="27" t="s">
        <v>157</v>
      </c>
      <c r="F134" s="29">
        <f>SUM('8'!G77)</f>
        <v>1217.9000000000001</v>
      </c>
      <c r="G134" s="29">
        <f>SUM('8'!H77)</f>
        <v>1230.0999999999999</v>
      </c>
      <c r="H134" s="29">
        <f>SUM('8'!I77)</f>
        <v>1242.5</v>
      </c>
    </row>
    <row r="135" spans="1:8" ht="75">
      <c r="A135" s="60" t="s">
        <v>182</v>
      </c>
      <c r="B135" s="28" t="s">
        <v>185</v>
      </c>
      <c r="C135" s="24">
        <v>200</v>
      </c>
      <c r="D135" s="27" t="s">
        <v>57</v>
      </c>
      <c r="E135" s="27" t="s">
        <v>157</v>
      </c>
      <c r="F135" s="29">
        <f>SUM('8'!G78)</f>
        <v>10</v>
      </c>
      <c r="G135" s="29">
        <f>SUM('8'!H78)</f>
        <v>2</v>
      </c>
      <c r="H135" s="29">
        <f>SUM('8'!I78)</f>
        <v>2</v>
      </c>
    </row>
    <row r="136" spans="1:8" ht="56.25">
      <c r="A136" s="8" t="s">
        <v>59</v>
      </c>
      <c r="B136" s="41" t="s">
        <v>58</v>
      </c>
      <c r="C136" s="35"/>
      <c r="D136" s="35"/>
      <c r="E136" s="35"/>
      <c r="F136" s="37">
        <f>SUM(F137+F148+F165+F182+F186+F191)</f>
        <v>55652.14</v>
      </c>
      <c r="G136" s="37">
        <f t="shared" ref="G136:H136" si="47">SUM(G137+G148+G165+G182+G186+G191)</f>
        <v>36217.4</v>
      </c>
      <c r="H136" s="37">
        <f t="shared" si="47"/>
        <v>38387.9</v>
      </c>
    </row>
    <row r="137" spans="1:8" ht="37.5">
      <c r="A137" s="10" t="s">
        <v>61</v>
      </c>
      <c r="B137" s="42" t="s">
        <v>60</v>
      </c>
      <c r="C137" s="45"/>
      <c r="D137" s="46"/>
      <c r="E137" s="46"/>
      <c r="F137" s="44">
        <f>SUM(F138+F142+F144+F146)</f>
        <v>8623</v>
      </c>
      <c r="G137" s="44">
        <f t="shared" ref="G137:H137" si="48">SUM(G138+G142+G144+G146)</f>
        <v>8604</v>
      </c>
      <c r="H137" s="44">
        <f t="shared" si="48"/>
        <v>9105</v>
      </c>
    </row>
    <row r="138" spans="1:8" ht="37.5">
      <c r="A138" s="5" t="s">
        <v>62</v>
      </c>
      <c r="B138" s="28" t="s">
        <v>63</v>
      </c>
      <c r="C138" s="35"/>
      <c r="D138" s="27"/>
      <c r="E138" s="27"/>
      <c r="F138" s="29">
        <f>SUM(F139:F141)</f>
        <v>8306</v>
      </c>
      <c r="G138" s="29">
        <f t="shared" ref="G138:H138" si="49">SUM(G139:G141)</f>
        <v>8578</v>
      </c>
      <c r="H138" s="29">
        <f t="shared" si="49"/>
        <v>9079</v>
      </c>
    </row>
    <row r="139" spans="1:8" ht="112.5">
      <c r="A139" s="60" t="s">
        <v>67</v>
      </c>
      <c r="B139" s="28" t="s">
        <v>66</v>
      </c>
      <c r="C139" s="28">
        <v>100</v>
      </c>
      <c r="D139" s="27" t="s">
        <v>56</v>
      </c>
      <c r="E139" s="27" t="s">
        <v>57</v>
      </c>
      <c r="F139" s="23">
        <f>SUM('8'!G186)</f>
        <v>7693</v>
      </c>
      <c r="G139" s="23">
        <f>SUM('8'!H186)</f>
        <v>8028</v>
      </c>
      <c r="H139" s="23">
        <f>SUM('8'!I186)</f>
        <v>8505</v>
      </c>
    </row>
    <row r="140" spans="1:8" ht="56.25">
      <c r="A140" s="60" t="s">
        <v>68</v>
      </c>
      <c r="B140" s="28" t="s">
        <v>66</v>
      </c>
      <c r="C140" s="28">
        <v>200</v>
      </c>
      <c r="D140" s="27" t="s">
        <v>56</v>
      </c>
      <c r="E140" s="27" t="s">
        <v>57</v>
      </c>
      <c r="F140" s="29">
        <f>SUM('8'!G187)</f>
        <v>533</v>
      </c>
      <c r="G140" s="29">
        <f>SUM('8'!H187)</f>
        <v>470</v>
      </c>
      <c r="H140" s="29">
        <f>SUM('8'!I187)</f>
        <v>494</v>
      </c>
    </row>
    <row r="141" spans="1:8" ht="37.5">
      <c r="A141" s="60" t="s">
        <v>69</v>
      </c>
      <c r="B141" s="28" t="s">
        <v>66</v>
      </c>
      <c r="C141" s="28">
        <v>800</v>
      </c>
      <c r="D141" s="27" t="s">
        <v>56</v>
      </c>
      <c r="E141" s="27" t="s">
        <v>57</v>
      </c>
      <c r="F141" s="29">
        <f>SUM('8'!G188)</f>
        <v>80</v>
      </c>
      <c r="G141" s="29">
        <f>SUM('8'!H188)</f>
        <v>80</v>
      </c>
      <c r="H141" s="29">
        <f>SUM('8'!I188)</f>
        <v>80</v>
      </c>
    </row>
    <row r="142" spans="1:8" ht="37.5">
      <c r="A142" s="5" t="s">
        <v>71</v>
      </c>
      <c r="B142" s="28" t="s">
        <v>70</v>
      </c>
      <c r="C142" s="41"/>
      <c r="D142" s="27"/>
      <c r="E142" s="27"/>
      <c r="F142" s="29">
        <f>SUM(F143)</f>
        <v>268</v>
      </c>
      <c r="G142" s="29">
        <f t="shared" ref="G142:H142" si="50">SUM(G143)</f>
        <v>0</v>
      </c>
      <c r="H142" s="29">
        <f t="shared" si="50"/>
        <v>0</v>
      </c>
    </row>
    <row r="143" spans="1:8" ht="56.25">
      <c r="A143" s="60" t="s">
        <v>68</v>
      </c>
      <c r="B143" s="28" t="s">
        <v>72</v>
      </c>
      <c r="C143" s="28">
        <v>200</v>
      </c>
      <c r="D143" s="27" t="s">
        <v>56</v>
      </c>
      <c r="E143" s="27" t="s">
        <v>57</v>
      </c>
      <c r="F143" s="29">
        <f>SUM('8'!G190)</f>
        <v>268</v>
      </c>
      <c r="G143" s="29">
        <f>SUM('8'!H190)</f>
        <v>0</v>
      </c>
      <c r="H143" s="29">
        <f>SUM('8'!I190)</f>
        <v>0</v>
      </c>
    </row>
    <row r="144" spans="1:8" ht="75">
      <c r="A144" s="5" t="s">
        <v>552</v>
      </c>
      <c r="B144" s="28" t="s">
        <v>73</v>
      </c>
      <c r="C144" s="41"/>
      <c r="D144" s="27"/>
      <c r="E144" s="27"/>
      <c r="F144" s="29">
        <f>SUM(F145)</f>
        <v>25</v>
      </c>
      <c r="G144" s="29">
        <f t="shared" ref="G144:H144" si="51">SUM(G145)</f>
        <v>20</v>
      </c>
      <c r="H144" s="29">
        <f t="shared" si="51"/>
        <v>20</v>
      </c>
    </row>
    <row r="145" spans="1:8" ht="56.25">
      <c r="A145" s="60" t="s">
        <v>68</v>
      </c>
      <c r="B145" s="28" t="s">
        <v>74</v>
      </c>
      <c r="C145" s="28">
        <v>200</v>
      </c>
      <c r="D145" s="27" t="s">
        <v>56</v>
      </c>
      <c r="E145" s="27" t="s">
        <v>57</v>
      </c>
      <c r="F145" s="29">
        <f>SUM('8'!G192)</f>
        <v>25</v>
      </c>
      <c r="G145" s="29">
        <f>SUM('8'!H192)</f>
        <v>20</v>
      </c>
      <c r="H145" s="29">
        <f>SUM('8'!I192)</f>
        <v>20</v>
      </c>
    </row>
    <row r="146" spans="1:8" ht="37.5">
      <c r="A146" s="11" t="s">
        <v>523</v>
      </c>
      <c r="B146" s="28" t="s">
        <v>75</v>
      </c>
      <c r="C146" s="41"/>
      <c r="D146" s="27"/>
      <c r="E146" s="27"/>
      <c r="F146" s="29">
        <f>SUM(F147)</f>
        <v>24</v>
      </c>
      <c r="G146" s="29">
        <f t="shared" ref="G146:H146" si="52">SUM(G147)</f>
        <v>6</v>
      </c>
      <c r="H146" s="29">
        <f t="shared" si="52"/>
        <v>6</v>
      </c>
    </row>
    <row r="147" spans="1:8" ht="56.25">
      <c r="A147" s="60" t="s">
        <v>68</v>
      </c>
      <c r="B147" s="28" t="s">
        <v>76</v>
      </c>
      <c r="C147" s="28">
        <v>200</v>
      </c>
      <c r="D147" s="27" t="s">
        <v>56</v>
      </c>
      <c r="E147" s="27" t="s">
        <v>57</v>
      </c>
      <c r="F147" s="29">
        <f>SUM('8'!G194)</f>
        <v>24</v>
      </c>
      <c r="G147" s="29">
        <f>SUM('8'!H194)</f>
        <v>6</v>
      </c>
      <c r="H147" s="29">
        <f>SUM('8'!I194)</f>
        <v>6</v>
      </c>
    </row>
    <row r="148" spans="1:8" ht="37.5">
      <c r="A148" s="10" t="s">
        <v>83</v>
      </c>
      <c r="B148" s="42" t="s">
        <v>81</v>
      </c>
      <c r="C148" s="42"/>
      <c r="D148" s="46"/>
      <c r="E148" s="46"/>
      <c r="F148" s="44">
        <f>SUM(F149+F151+F155+F157+F159+F161+F163)</f>
        <v>30169.599999999999</v>
      </c>
      <c r="G148" s="44">
        <f t="shared" ref="G148:H148" si="53">SUM(G149+G151+G155+G157+G159+G161+G163)</f>
        <v>11651.4</v>
      </c>
      <c r="H148" s="44">
        <f t="shared" si="53"/>
        <v>13353.9</v>
      </c>
    </row>
    <row r="149" spans="1:8" ht="37.5">
      <c r="A149" s="5" t="s">
        <v>522</v>
      </c>
      <c r="B149" s="28" t="s">
        <v>82</v>
      </c>
      <c r="C149" s="28"/>
      <c r="D149" s="27"/>
      <c r="E149" s="27"/>
      <c r="F149" s="29">
        <f>SUM(F150)</f>
        <v>7073</v>
      </c>
      <c r="G149" s="29">
        <f t="shared" ref="G149:H149" si="54">SUM(G150)</f>
        <v>6340</v>
      </c>
      <c r="H149" s="29">
        <f t="shared" si="54"/>
        <v>6080.9</v>
      </c>
    </row>
    <row r="150" spans="1:8" ht="75">
      <c r="A150" s="60" t="s">
        <v>84</v>
      </c>
      <c r="B150" s="28" t="s">
        <v>85</v>
      </c>
      <c r="C150" s="28">
        <v>600</v>
      </c>
      <c r="D150" s="27" t="s">
        <v>78</v>
      </c>
      <c r="E150" s="27" t="s">
        <v>10</v>
      </c>
      <c r="F150" s="29">
        <f>SUM('8'!G200)</f>
        <v>7073</v>
      </c>
      <c r="G150" s="29">
        <f>SUM('8'!H200)</f>
        <v>6340</v>
      </c>
      <c r="H150" s="29">
        <f>SUM('8'!I200)</f>
        <v>6080.9</v>
      </c>
    </row>
    <row r="151" spans="1:8" ht="37.5">
      <c r="A151" s="5" t="s">
        <v>71</v>
      </c>
      <c r="B151" s="28" t="s">
        <v>86</v>
      </c>
      <c r="C151" s="28"/>
      <c r="D151" s="27"/>
      <c r="E151" s="27"/>
      <c r="F151" s="29">
        <f>SUM(F152+F153+F154)</f>
        <v>7987.5</v>
      </c>
      <c r="G151" s="29">
        <f t="shared" ref="G151:H151" si="55">SUM(G152+G153+G154)</f>
        <v>2600</v>
      </c>
      <c r="H151" s="29">
        <f t="shared" si="55"/>
        <v>5150</v>
      </c>
    </row>
    <row r="152" spans="1:8" ht="75">
      <c r="A152" s="60" t="s">
        <v>84</v>
      </c>
      <c r="B152" s="28" t="s">
        <v>87</v>
      </c>
      <c r="C152" s="28">
        <v>600</v>
      </c>
      <c r="D152" s="27" t="s">
        <v>78</v>
      </c>
      <c r="E152" s="27" t="s">
        <v>10</v>
      </c>
      <c r="F152" s="29">
        <f>SUM('8'!G202)</f>
        <v>1558</v>
      </c>
      <c r="G152" s="29">
        <f>SUM('8'!H202)</f>
        <v>100</v>
      </c>
      <c r="H152" s="29">
        <f>SUM('8'!I202)</f>
        <v>150</v>
      </c>
    </row>
    <row r="153" spans="1:8" ht="75">
      <c r="A153" s="11" t="s">
        <v>286</v>
      </c>
      <c r="B153" s="28" t="s">
        <v>285</v>
      </c>
      <c r="C153" s="28">
        <v>540</v>
      </c>
      <c r="D153" s="27" t="s">
        <v>78</v>
      </c>
      <c r="E153" s="27" t="s">
        <v>10</v>
      </c>
      <c r="F153" s="29">
        <f>SUM('8'!G153)</f>
        <v>1000</v>
      </c>
      <c r="G153" s="29">
        <f>SUM('8'!H153)</f>
        <v>2500</v>
      </c>
      <c r="H153" s="29">
        <f>SUM('8'!I153)</f>
        <v>5000</v>
      </c>
    </row>
    <row r="154" spans="1:8" ht="75">
      <c r="A154" s="11" t="s">
        <v>438</v>
      </c>
      <c r="B154" s="28" t="s">
        <v>437</v>
      </c>
      <c r="C154" s="28">
        <v>600</v>
      </c>
      <c r="D154" s="27" t="s">
        <v>78</v>
      </c>
      <c r="E154" s="27" t="s">
        <v>10</v>
      </c>
      <c r="F154" s="29">
        <f>SUM('8'!G203)</f>
        <v>5429.5</v>
      </c>
      <c r="G154" s="29"/>
      <c r="H154" s="29"/>
    </row>
    <row r="155" spans="1:8" ht="56.25">
      <c r="A155" s="5" t="s">
        <v>89</v>
      </c>
      <c r="B155" s="28" t="s">
        <v>90</v>
      </c>
      <c r="C155" s="28"/>
      <c r="D155" s="27"/>
      <c r="E155" s="27"/>
      <c r="F155" s="29">
        <f>SUM(F156)</f>
        <v>875</v>
      </c>
      <c r="G155" s="29">
        <f t="shared" ref="G155:H155" si="56">SUM(G156)</f>
        <v>300</v>
      </c>
      <c r="H155" s="29">
        <f t="shared" si="56"/>
        <v>100</v>
      </c>
    </row>
    <row r="156" spans="1:8" ht="75">
      <c r="A156" s="60" t="s">
        <v>84</v>
      </c>
      <c r="B156" s="28" t="s">
        <v>88</v>
      </c>
      <c r="C156" s="28">
        <v>600</v>
      </c>
      <c r="D156" s="27" t="s">
        <v>78</v>
      </c>
      <c r="E156" s="27" t="s">
        <v>10</v>
      </c>
      <c r="F156" s="29">
        <f>SUM('8'!G205)</f>
        <v>875</v>
      </c>
      <c r="G156" s="29">
        <f>SUM('8'!H205)</f>
        <v>300</v>
      </c>
      <c r="H156" s="29">
        <f>SUM('8'!I205)</f>
        <v>100</v>
      </c>
    </row>
    <row r="157" spans="1:8" ht="37.5">
      <c r="A157" s="5" t="s">
        <v>523</v>
      </c>
      <c r="B157" s="28" t="s">
        <v>91</v>
      </c>
      <c r="C157" s="28"/>
      <c r="D157" s="27"/>
      <c r="E157" s="27"/>
      <c r="F157" s="29">
        <f>SUM(F158)</f>
        <v>4</v>
      </c>
      <c r="G157" s="29">
        <f t="shared" ref="G157:H157" si="57">SUM(G158)</f>
        <v>4</v>
      </c>
      <c r="H157" s="29">
        <f t="shared" si="57"/>
        <v>4</v>
      </c>
    </row>
    <row r="158" spans="1:8" ht="75">
      <c r="A158" s="60" t="s">
        <v>84</v>
      </c>
      <c r="B158" s="28" t="s">
        <v>92</v>
      </c>
      <c r="C158" s="28">
        <v>600</v>
      </c>
      <c r="D158" s="27" t="s">
        <v>78</v>
      </c>
      <c r="E158" s="27" t="s">
        <v>10</v>
      </c>
      <c r="F158" s="29">
        <f>SUM('8'!G206)</f>
        <v>4</v>
      </c>
      <c r="G158" s="29">
        <f>SUM('8'!H206)</f>
        <v>4</v>
      </c>
      <c r="H158" s="29">
        <f>SUM('8'!I206)</f>
        <v>4</v>
      </c>
    </row>
    <row r="159" spans="1:8" ht="37.5">
      <c r="A159" s="5" t="s">
        <v>553</v>
      </c>
      <c r="B159" s="28" t="s">
        <v>93</v>
      </c>
      <c r="C159" s="28"/>
      <c r="D159" s="27"/>
      <c r="E159" s="27"/>
      <c r="F159" s="29">
        <f>SUM(F160)</f>
        <v>3859</v>
      </c>
      <c r="G159" s="29">
        <f t="shared" ref="G159:H159" si="58">SUM(G160)</f>
        <v>2332.4</v>
      </c>
      <c r="H159" s="29">
        <f t="shared" si="58"/>
        <v>1939</v>
      </c>
    </row>
    <row r="160" spans="1:8" ht="75">
      <c r="A160" s="60" t="s">
        <v>84</v>
      </c>
      <c r="B160" s="28" t="s">
        <v>94</v>
      </c>
      <c r="C160" s="28">
        <v>600</v>
      </c>
      <c r="D160" s="27" t="s">
        <v>78</v>
      </c>
      <c r="E160" s="27" t="s">
        <v>10</v>
      </c>
      <c r="F160" s="29">
        <f>SUM('8'!G209)</f>
        <v>3859</v>
      </c>
      <c r="G160" s="29">
        <f>SUM('8'!H209)</f>
        <v>2332.4</v>
      </c>
      <c r="H160" s="29">
        <f>SUM('8'!I209)</f>
        <v>1939</v>
      </c>
    </row>
    <row r="161" spans="1:8" ht="56.25">
      <c r="A161" s="5" t="s">
        <v>97</v>
      </c>
      <c r="B161" s="28" t="s">
        <v>95</v>
      </c>
      <c r="C161" s="28"/>
      <c r="D161" s="27"/>
      <c r="E161" s="27"/>
      <c r="F161" s="29">
        <f>SUM(F162)</f>
        <v>70</v>
      </c>
      <c r="G161" s="29">
        <f t="shared" ref="G161:H161" si="59">SUM(G162)</f>
        <v>75</v>
      </c>
      <c r="H161" s="29">
        <f t="shared" si="59"/>
        <v>80</v>
      </c>
    </row>
    <row r="162" spans="1:8" ht="75">
      <c r="A162" s="60" t="s">
        <v>84</v>
      </c>
      <c r="B162" s="28" t="s">
        <v>96</v>
      </c>
      <c r="C162" s="28">
        <v>600</v>
      </c>
      <c r="D162" s="27" t="s">
        <v>78</v>
      </c>
      <c r="E162" s="27" t="s">
        <v>10</v>
      </c>
      <c r="F162" s="29">
        <f>SUM('8'!G211)</f>
        <v>70</v>
      </c>
      <c r="G162" s="29">
        <f>SUM('8'!H211)</f>
        <v>75</v>
      </c>
      <c r="H162" s="29">
        <f>SUM('8'!I211)</f>
        <v>80</v>
      </c>
    </row>
    <row r="163" spans="1:8" ht="56.25">
      <c r="A163" s="5" t="s">
        <v>554</v>
      </c>
      <c r="B163" s="28" t="s">
        <v>98</v>
      </c>
      <c r="C163" s="28"/>
      <c r="D163" s="27"/>
      <c r="E163" s="27"/>
      <c r="F163" s="29">
        <f>SUM(F164)</f>
        <v>10301.1</v>
      </c>
      <c r="G163" s="29">
        <f t="shared" ref="G163:H163" si="60">SUM(G164)</f>
        <v>0</v>
      </c>
      <c r="H163" s="29">
        <f t="shared" si="60"/>
        <v>0</v>
      </c>
    </row>
    <row r="164" spans="1:8" ht="75">
      <c r="A164" s="60" t="s">
        <v>84</v>
      </c>
      <c r="B164" s="28" t="s">
        <v>99</v>
      </c>
      <c r="C164" s="28">
        <v>600</v>
      </c>
      <c r="D164" s="27" t="s">
        <v>78</v>
      </c>
      <c r="E164" s="27" t="s">
        <v>10</v>
      </c>
      <c r="F164" s="29">
        <f>SUM('8'!G213)</f>
        <v>10301.1</v>
      </c>
      <c r="G164" s="29">
        <f>SUM('8'!H213)</f>
        <v>0</v>
      </c>
      <c r="H164" s="29">
        <f>SUM('8'!I213)</f>
        <v>0</v>
      </c>
    </row>
    <row r="165" spans="1:8" ht="37.5">
      <c r="A165" s="14" t="s">
        <v>102</v>
      </c>
      <c r="B165" s="42" t="s">
        <v>100</v>
      </c>
      <c r="C165" s="47"/>
      <c r="D165" s="46"/>
      <c r="E165" s="46"/>
      <c r="F165" s="44">
        <f>SUM(F166+F171+F174+F176+F178+F180)</f>
        <v>11316.54</v>
      </c>
      <c r="G165" s="44">
        <f t="shared" ref="G165:H165" si="61">SUM(G166+G171+G174+G176+G178+G180)</f>
        <v>10614</v>
      </c>
      <c r="H165" s="44">
        <f t="shared" si="61"/>
        <v>10607</v>
      </c>
    </row>
    <row r="166" spans="1:8" ht="37.5">
      <c r="A166" s="5" t="s">
        <v>103</v>
      </c>
      <c r="B166" s="28" t="s">
        <v>101</v>
      </c>
      <c r="C166" s="41"/>
      <c r="D166" s="27"/>
      <c r="E166" s="27"/>
      <c r="F166" s="29">
        <f>SUM(F167:F170)</f>
        <v>10629</v>
      </c>
      <c r="G166" s="29">
        <f t="shared" ref="G166:H166" si="62">SUM(G167:G170)</f>
        <v>10406</v>
      </c>
      <c r="H166" s="29">
        <f t="shared" si="62"/>
        <v>10454</v>
      </c>
    </row>
    <row r="167" spans="1:8" ht="112.5">
      <c r="A167" s="60" t="s">
        <v>67</v>
      </c>
      <c r="B167" s="28" t="s">
        <v>104</v>
      </c>
      <c r="C167" s="28">
        <v>100</v>
      </c>
      <c r="D167" s="27" t="s">
        <v>78</v>
      </c>
      <c r="E167" s="27" t="s">
        <v>10</v>
      </c>
      <c r="F167" s="29">
        <f>SUM('8'!G216)</f>
        <v>8756</v>
      </c>
      <c r="G167" s="29">
        <f>SUM('8'!H216)</f>
        <v>9350</v>
      </c>
      <c r="H167" s="29">
        <f>SUM('8'!I216)</f>
        <v>9986</v>
      </c>
    </row>
    <row r="168" spans="1:8" ht="56.25">
      <c r="A168" s="60" t="s">
        <v>68</v>
      </c>
      <c r="B168" s="28" t="s">
        <v>104</v>
      </c>
      <c r="C168" s="28">
        <v>200</v>
      </c>
      <c r="D168" s="27" t="s">
        <v>78</v>
      </c>
      <c r="E168" s="27" t="s">
        <v>10</v>
      </c>
      <c r="F168" s="29">
        <f>SUM('8'!G217)</f>
        <v>1217</v>
      </c>
      <c r="G168" s="29">
        <f>SUM('8'!H217)</f>
        <v>996</v>
      </c>
      <c r="H168" s="29">
        <f>SUM('8'!I217)</f>
        <v>409</v>
      </c>
    </row>
    <row r="169" spans="1:8" ht="37.5">
      <c r="A169" s="60" t="s">
        <v>69</v>
      </c>
      <c r="B169" s="28" t="s">
        <v>104</v>
      </c>
      <c r="C169" s="28">
        <v>800</v>
      </c>
      <c r="D169" s="27" t="s">
        <v>78</v>
      </c>
      <c r="E169" s="27" t="s">
        <v>10</v>
      </c>
      <c r="F169" s="29">
        <f>SUM('8'!G218)</f>
        <v>60</v>
      </c>
      <c r="G169" s="29">
        <f>SUM('8'!H218)</f>
        <v>60</v>
      </c>
      <c r="H169" s="29">
        <f>SUM('8'!I218)</f>
        <v>59</v>
      </c>
    </row>
    <row r="170" spans="1:8" ht="93.75">
      <c r="A170" s="60" t="s">
        <v>105</v>
      </c>
      <c r="B170" s="28" t="s">
        <v>439</v>
      </c>
      <c r="C170" s="28">
        <v>200</v>
      </c>
      <c r="D170" s="27" t="s">
        <v>78</v>
      </c>
      <c r="E170" s="27" t="s">
        <v>10</v>
      </c>
      <c r="F170" s="29">
        <f>SUM('8'!G219)</f>
        <v>596</v>
      </c>
      <c r="G170" s="29">
        <f>SUM('8'!H219)</f>
        <v>0</v>
      </c>
      <c r="H170" s="29">
        <f>SUM('8'!I219)</f>
        <v>0</v>
      </c>
    </row>
    <row r="171" spans="1:8" ht="37.5">
      <c r="A171" s="5" t="s">
        <v>108</v>
      </c>
      <c r="B171" s="28" t="s">
        <v>107</v>
      </c>
      <c r="C171" s="28"/>
      <c r="D171" s="27"/>
      <c r="E171" s="27"/>
      <c r="F171" s="29">
        <f>SUM(F172+F173)</f>
        <v>26.84</v>
      </c>
      <c r="G171" s="29">
        <f t="shared" ref="G171:H171" si="63">SUM(G172+G173)</f>
        <v>18</v>
      </c>
      <c r="H171" s="29">
        <f t="shared" si="63"/>
        <v>18</v>
      </c>
    </row>
    <row r="172" spans="1:8" ht="56.25">
      <c r="A172" s="60" t="s">
        <v>68</v>
      </c>
      <c r="B172" s="28" t="s">
        <v>109</v>
      </c>
      <c r="C172" s="28">
        <v>200</v>
      </c>
      <c r="D172" s="27" t="s">
        <v>78</v>
      </c>
      <c r="E172" s="27" t="s">
        <v>10</v>
      </c>
      <c r="F172" s="29">
        <f>SUM('8'!G221)</f>
        <v>18</v>
      </c>
      <c r="G172" s="29">
        <f>SUM('8'!H221)</f>
        <v>18</v>
      </c>
      <c r="H172" s="29">
        <f>SUM('8'!I221)</f>
        <v>18</v>
      </c>
    </row>
    <row r="173" spans="1:8" ht="56.25">
      <c r="A173" s="11" t="s">
        <v>441</v>
      </c>
      <c r="B173" s="28" t="s">
        <v>440</v>
      </c>
      <c r="C173" s="28">
        <v>200</v>
      </c>
      <c r="D173" s="27" t="s">
        <v>78</v>
      </c>
      <c r="E173" s="27" t="s">
        <v>10</v>
      </c>
      <c r="F173" s="23">
        <f>SUM('8'!G222)</f>
        <v>8.84</v>
      </c>
      <c r="G173" s="23">
        <f>SUM('8'!H222)</f>
        <v>0</v>
      </c>
      <c r="H173" s="23">
        <f>SUM('8'!I222)</f>
        <v>0</v>
      </c>
    </row>
    <row r="174" spans="1:8" ht="56.25">
      <c r="A174" s="5" t="s">
        <v>111</v>
      </c>
      <c r="B174" s="28" t="s">
        <v>110</v>
      </c>
      <c r="C174" s="28"/>
      <c r="D174" s="27"/>
      <c r="E174" s="27"/>
      <c r="F174" s="29">
        <f>SUM(F175)</f>
        <v>274</v>
      </c>
      <c r="G174" s="29">
        <f t="shared" ref="G174:H174" si="64">SUM(G175)</f>
        <v>100</v>
      </c>
      <c r="H174" s="29">
        <f t="shared" si="64"/>
        <v>80</v>
      </c>
    </row>
    <row r="175" spans="1:8" ht="56.25">
      <c r="A175" s="60" t="s">
        <v>68</v>
      </c>
      <c r="B175" s="28" t="s">
        <v>114</v>
      </c>
      <c r="C175" s="28">
        <v>200</v>
      </c>
      <c r="D175" s="27" t="s">
        <v>78</v>
      </c>
      <c r="E175" s="27" t="s">
        <v>10</v>
      </c>
      <c r="F175" s="29">
        <f>SUM('8'!G224)</f>
        <v>274</v>
      </c>
      <c r="G175" s="29">
        <f>SUM('8'!H224)</f>
        <v>100</v>
      </c>
      <c r="H175" s="29">
        <f>SUM('8'!I224)</f>
        <v>80</v>
      </c>
    </row>
    <row r="176" spans="1:8" ht="37.5">
      <c r="A176" s="5" t="s">
        <v>115</v>
      </c>
      <c r="B176" s="28" t="s">
        <v>112</v>
      </c>
      <c r="C176" s="28"/>
      <c r="D176" s="27"/>
      <c r="E176" s="27"/>
      <c r="F176" s="29">
        <f>SUM(F177)</f>
        <v>50</v>
      </c>
      <c r="G176" s="29">
        <f t="shared" ref="G176:H176" si="65">SUM(G177)</f>
        <v>25</v>
      </c>
      <c r="H176" s="29">
        <f t="shared" si="65"/>
        <v>50</v>
      </c>
    </row>
    <row r="177" spans="1:8" ht="56.25">
      <c r="A177" s="60" t="s">
        <v>68</v>
      </c>
      <c r="B177" s="28" t="s">
        <v>113</v>
      </c>
      <c r="C177" s="28">
        <v>200</v>
      </c>
      <c r="D177" s="27" t="s">
        <v>78</v>
      </c>
      <c r="E177" s="27" t="s">
        <v>10</v>
      </c>
      <c r="F177" s="29">
        <f>SUM('8'!G226)</f>
        <v>50</v>
      </c>
      <c r="G177" s="29">
        <f>SUM('8'!H226)</f>
        <v>25</v>
      </c>
      <c r="H177" s="29">
        <f>SUM('8'!I226)</f>
        <v>50</v>
      </c>
    </row>
    <row r="178" spans="1:8" ht="37.5">
      <c r="A178" s="5" t="s">
        <v>118</v>
      </c>
      <c r="B178" s="28" t="s">
        <v>116</v>
      </c>
      <c r="C178" s="28"/>
      <c r="D178" s="27"/>
      <c r="E178" s="27"/>
      <c r="F178" s="29">
        <f>SUM(F179)</f>
        <v>332.7</v>
      </c>
      <c r="G178" s="29">
        <f t="shared" ref="G178:H178" si="66">SUM(G179)</f>
        <v>60</v>
      </c>
      <c r="H178" s="29">
        <f t="shared" si="66"/>
        <v>0</v>
      </c>
    </row>
    <row r="179" spans="1:8" ht="56.25">
      <c r="A179" s="60" t="s">
        <v>68</v>
      </c>
      <c r="B179" s="28" t="s">
        <v>117</v>
      </c>
      <c r="C179" s="28">
        <v>200</v>
      </c>
      <c r="D179" s="27" t="s">
        <v>78</v>
      </c>
      <c r="E179" s="27" t="s">
        <v>10</v>
      </c>
      <c r="F179" s="29">
        <f>SUM('8'!G228)</f>
        <v>332.7</v>
      </c>
      <c r="G179" s="29">
        <f>SUM('8'!H228)</f>
        <v>60</v>
      </c>
      <c r="H179" s="29">
        <f>SUM('8'!I228)</f>
        <v>0</v>
      </c>
    </row>
    <row r="180" spans="1:8" ht="37.5">
      <c r="A180" s="5" t="s">
        <v>121</v>
      </c>
      <c r="B180" s="28" t="s">
        <v>119</v>
      </c>
      <c r="C180" s="28"/>
      <c r="D180" s="27"/>
      <c r="E180" s="27"/>
      <c r="F180" s="29">
        <f>SUM(F181)</f>
        <v>4</v>
      </c>
      <c r="G180" s="29">
        <f t="shared" ref="G180:H180" si="67">SUM(G181)</f>
        <v>5</v>
      </c>
      <c r="H180" s="29">
        <f t="shared" si="67"/>
        <v>5</v>
      </c>
    </row>
    <row r="181" spans="1:8" ht="56.25">
      <c r="A181" s="60" t="s">
        <v>68</v>
      </c>
      <c r="B181" s="28" t="s">
        <v>120</v>
      </c>
      <c r="C181" s="28">
        <v>200</v>
      </c>
      <c r="D181" s="27" t="s">
        <v>78</v>
      </c>
      <c r="E181" s="27" t="s">
        <v>10</v>
      </c>
      <c r="F181" s="29">
        <f>SUM('8'!G230)</f>
        <v>4</v>
      </c>
      <c r="G181" s="29">
        <f>SUM('8'!H230)</f>
        <v>5</v>
      </c>
      <c r="H181" s="29">
        <f>SUM('8'!I230)</f>
        <v>5</v>
      </c>
    </row>
    <row r="182" spans="1:8" ht="37.5">
      <c r="A182" s="10" t="s">
        <v>131</v>
      </c>
      <c r="B182" s="42" t="s">
        <v>122</v>
      </c>
      <c r="C182" s="28"/>
      <c r="D182" s="46"/>
      <c r="E182" s="46"/>
      <c r="F182" s="48">
        <f>SUM(F183)</f>
        <v>3230</v>
      </c>
      <c r="G182" s="48">
        <f t="shared" ref="G182:H182" si="68">SUM(G183)</f>
        <v>3352</v>
      </c>
      <c r="H182" s="48">
        <f t="shared" si="68"/>
        <v>3457</v>
      </c>
    </row>
    <row r="183" spans="1:8" ht="56.25">
      <c r="A183" s="5" t="s">
        <v>525</v>
      </c>
      <c r="B183" s="28" t="s">
        <v>123</v>
      </c>
      <c r="C183" s="28"/>
      <c r="D183" s="27"/>
      <c r="E183" s="27"/>
      <c r="F183" s="49">
        <f>SUM(F184:F185)</f>
        <v>3230</v>
      </c>
      <c r="G183" s="49">
        <f t="shared" ref="G183:H183" si="69">SUM(G184:G185)</f>
        <v>3352</v>
      </c>
      <c r="H183" s="49">
        <f t="shared" si="69"/>
        <v>3457</v>
      </c>
    </row>
    <row r="184" spans="1:8" ht="112.5">
      <c r="A184" s="60" t="s">
        <v>67</v>
      </c>
      <c r="B184" s="28" t="s">
        <v>132</v>
      </c>
      <c r="C184" s="28">
        <v>100</v>
      </c>
      <c r="D184" s="27" t="s">
        <v>78</v>
      </c>
      <c r="E184" s="27" t="s">
        <v>129</v>
      </c>
      <c r="F184" s="49">
        <f>SUM('8'!G238)</f>
        <v>3076</v>
      </c>
      <c r="G184" s="49">
        <f>SUM('8'!H238)</f>
        <v>3193</v>
      </c>
      <c r="H184" s="49">
        <f>SUM('8'!I238)</f>
        <v>3288</v>
      </c>
    </row>
    <row r="185" spans="1:8" ht="56.25">
      <c r="A185" s="60" t="s">
        <v>68</v>
      </c>
      <c r="B185" s="28" t="s">
        <v>132</v>
      </c>
      <c r="C185" s="28">
        <v>200</v>
      </c>
      <c r="D185" s="27" t="s">
        <v>78</v>
      </c>
      <c r="E185" s="27" t="s">
        <v>129</v>
      </c>
      <c r="F185" s="49">
        <f>SUM('8'!G239)</f>
        <v>154</v>
      </c>
      <c r="G185" s="49">
        <f>SUM('8'!H239)</f>
        <v>159</v>
      </c>
      <c r="H185" s="49">
        <f>SUM('8'!I239)</f>
        <v>169</v>
      </c>
    </row>
    <row r="186" spans="1:8" ht="56.25">
      <c r="A186" s="10" t="s">
        <v>134</v>
      </c>
      <c r="B186" s="42" t="s">
        <v>133</v>
      </c>
      <c r="C186" s="28"/>
      <c r="D186" s="46"/>
      <c r="E186" s="46"/>
      <c r="F186" s="48">
        <f>SUM(F187)</f>
        <v>2063</v>
      </c>
      <c r="G186" s="48">
        <f t="shared" ref="G186:H186" si="70">SUM(G187)</f>
        <v>1896</v>
      </c>
      <c r="H186" s="48">
        <f t="shared" si="70"/>
        <v>1865</v>
      </c>
    </row>
    <row r="187" spans="1:8" ht="75">
      <c r="A187" s="5" t="s">
        <v>526</v>
      </c>
      <c r="B187" s="28" t="s">
        <v>135</v>
      </c>
      <c r="C187" s="28"/>
      <c r="D187" s="27"/>
      <c r="E187" s="27"/>
      <c r="F187" s="49">
        <f>SUM(F188:F190)</f>
        <v>2063</v>
      </c>
      <c r="G187" s="49">
        <f t="shared" ref="G187:H187" si="71">SUM(G188:G190)</f>
        <v>1896</v>
      </c>
      <c r="H187" s="49">
        <f t="shared" si="71"/>
        <v>1865</v>
      </c>
    </row>
    <row r="188" spans="1:8" ht="112.5">
      <c r="A188" s="60" t="s">
        <v>67</v>
      </c>
      <c r="B188" s="28" t="s">
        <v>136</v>
      </c>
      <c r="C188" s="28">
        <v>100</v>
      </c>
      <c r="D188" s="27" t="s">
        <v>78</v>
      </c>
      <c r="E188" s="27" t="s">
        <v>129</v>
      </c>
      <c r="F188" s="49">
        <f>SUM('8'!G242)</f>
        <v>1527</v>
      </c>
      <c r="G188" s="49">
        <f>SUM('8'!H242)</f>
        <v>1562</v>
      </c>
      <c r="H188" s="49">
        <f>SUM('8'!I242)</f>
        <v>1591</v>
      </c>
    </row>
    <row r="189" spans="1:8" ht="56.25">
      <c r="A189" s="60" t="s">
        <v>68</v>
      </c>
      <c r="B189" s="28" t="s">
        <v>136</v>
      </c>
      <c r="C189" s="28">
        <v>200</v>
      </c>
      <c r="D189" s="27" t="s">
        <v>78</v>
      </c>
      <c r="E189" s="27" t="s">
        <v>129</v>
      </c>
      <c r="F189" s="49">
        <f>SUM('8'!G243)</f>
        <v>461</v>
      </c>
      <c r="G189" s="49">
        <f>SUM('8'!H243)</f>
        <v>259</v>
      </c>
      <c r="H189" s="49">
        <f>SUM('8'!I243)</f>
        <v>199</v>
      </c>
    </row>
    <row r="190" spans="1:8" ht="37.5">
      <c r="A190" s="60" t="s">
        <v>69</v>
      </c>
      <c r="B190" s="28" t="s">
        <v>136</v>
      </c>
      <c r="C190" s="28">
        <v>800</v>
      </c>
      <c r="D190" s="27" t="s">
        <v>78</v>
      </c>
      <c r="E190" s="27" t="s">
        <v>129</v>
      </c>
      <c r="F190" s="49">
        <f>SUM('8'!G244)</f>
        <v>75</v>
      </c>
      <c r="G190" s="49">
        <f>SUM('8'!H244)</f>
        <v>75</v>
      </c>
      <c r="H190" s="49">
        <f>SUM('8'!I244)</f>
        <v>75</v>
      </c>
    </row>
    <row r="191" spans="1:8" ht="18.75">
      <c r="A191" s="10" t="s">
        <v>126</v>
      </c>
      <c r="B191" s="42" t="s">
        <v>124</v>
      </c>
      <c r="C191" s="42"/>
      <c r="D191" s="46"/>
      <c r="E191" s="46"/>
      <c r="F191" s="48">
        <f>SUM(F192)</f>
        <v>250</v>
      </c>
      <c r="G191" s="48">
        <f t="shared" ref="G191:H191" si="72">SUM(G192)</f>
        <v>100</v>
      </c>
      <c r="H191" s="48">
        <f t="shared" si="72"/>
        <v>0</v>
      </c>
    </row>
    <row r="192" spans="1:8" ht="56.25">
      <c r="A192" s="5" t="s">
        <v>127</v>
      </c>
      <c r="B192" s="28" t="s">
        <v>125</v>
      </c>
      <c r="C192" s="28"/>
      <c r="D192" s="27"/>
      <c r="E192" s="27"/>
      <c r="F192" s="49">
        <f>SUM(F193)</f>
        <v>250</v>
      </c>
      <c r="G192" s="49">
        <f t="shared" ref="G192:H192" si="73">SUM(G193)</f>
        <v>100</v>
      </c>
      <c r="H192" s="49">
        <f t="shared" si="73"/>
        <v>0</v>
      </c>
    </row>
    <row r="193" spans="1:8" ht="56.25">
      <c r="A193" s="60" t="s">
        <v>68</v>
      </c>
      <c r="B193" s="28" t="s">
        <v>128</v>
      </c>
      <c r="C193" s="28">
        <v>200</v>
      </c>
      <c r="D193" s="27" t="s">
        <v>78</v>
      </c>
      <c r="E193" s="27" t="s">
        <v>10</v>
      </c>
      <c r="F193" s="49">
        <f>SUM('8'!G233)</f>
        <v>250</v>
      </c>
      <c r="G193" s="49">
        <f>SUM('8'!H233)</f>
        <v>100</v>
      </c>
      <c r="H193" s="49">
        <f>SUM('8'!I233)</f>
        <v>0</v>
      </c>
    </row>
    <row r="194" spans="1:8" ht="56.25">
      <c r="A194" s="13" t="s">
        <v>487</v>
      </c>
      <c r="B194" s="86" t="s">
        <v>484</v>
      </c>
      <c r="C194" s="41"/>
      <c r="D194" s="50" t="s">
        <v>20</v>
      </c>
      <c r="E194" s="50" t="s">
        <v>186</v>
      </c>
      <c r="F194" s="41">
        <f>F195+F197+F199</f>
        <v>8165.5</v>
      </c>
      <c r="G194" s="41">
        <f t="shared" ref="G194:H194" si="74">G195+G197+G199</f>
        <v>8488.5</v>
      </c>
      <c r="H194" s="41">
        <f t="shared" si="74"/>
        <v>8488.5</v>
      </c>
    </row>
    <row r="195" spans="1:8" ht="56.25">
      <c r="A195" s="60" t="s">
        <v>488</v>
      </c>
      <c r="B195" s="28" t="s">
        <v>489</v>
      </c>
      <c r="C195" s="28"/>
      <c r="D195" s="27" t="s">
        <v>20</v>
      </c>
      <c r="E195" s="27" t="s">
        <v>186</v>
      </c>
      <c r="F195" s="28">
        <f>F196</f>
        <v>437.3</v>
      </c>
      <c r="G195" s="28">
        <f t="shared" ref="G195:H195" si="75">G196</f>
        <v>478.7</v>
      </c>
      <c r="H195" s="28">
        <f t="shared" si="75"/>
        <v>479.2</v>
      </c>
    </row>
    <row r="196" spans="1:8" ht="56.25">
      <c r="A196" s="11" t="s">
        <v>496</v>
      </c>
      <c r="B196" s="28" t="s">
        <v>495</v>
      </c>
      <c r="C196" s="28">
        <v>200</v>
      </c>
      <c r="D196" s="27" t="s">
        <v>20</v>
      </c>
      <c r="E196" s="27" t="s">
        <v>186</v>
      </c>
      <c r="F196" s="28">
        <f>SUM('8'!G361)</f>
        <v>437.3</v>
      </c>
      <c r="G196" s="28">
        <f>SUM('8'!H361)</f>
        <v>478.7</v>
      </c>
      <c r="H196" s="28">
        <f>SUM('8'!I361)</f>
        <v>479.2</v>
      </c>
    </row>
    <row r="197" spans="1:8" ht="37.5">
      <c r="A197" s="60" t="s">
        <v>491</v>
      </c>
      <c r="B197" s="28" t="s">
        <v>490</v>
      </c>
      <c r="C197" s="28"/>
      <c r="D197" s="27" t="s">
        <v>20</v>
      </c>
      <c r="E197" s="27" t="s">
        <v>186</v>
      </c>
      <c r="F197" s="28">
        <f>F198</f>
        <v>597.9</v>
      </c>
      <c r="G197" s="28">
        <f t="shared" ref="G197:H197" si="76">G198</f>
        <v>626.4</v>
      </c>
      <c r="H197" s="28">
        <f t="shared" si="76"/>
        <v>625.9</v>
      </c>
    </row>
    <row r="198" spans="1:8" ht="56.25">
      <c r="A198" s="11" t="s">
        <v>496</v>
      </c>
      <c r="B198" s="28" t="s">
        <v>497</v>
      </c>
      <c r="C198" s="28">
        <v>200</v>
      </c>
      <c r="D198" s="27" t="s">
        <v>20</v>
      </c>
      <c r="E198" s="27" t="s">
        <v>186</v>
      </c>
      <c r="F198" s="28">
        <f>SUM('8'!G363)</f>
        <v>597.9</v>
      </c>
      <c r="G198" s="28">
        <f>SUM('8'!H363)</f>
        <v>626.4</v>
      </c>
      <c r="H198" s="28">
        <f>SUM('8'!I363)</f>
        <v>625.9</v>
      </c>
    </row>
    <row r="199" spans="1:8" ht="37.5">
      <c r="A199" s="56" t="s">
        <v>492</v>
      </c>
      <c r="B199" s="28" t="s">
        <v>493</v>
      </c>
      <c r="C199" s="28"/>
      <c r="D199" s="27" t="s">
        <v>20</v>
      </c>
      <c r="E199" s="27" t="s">
        <v>186</v>
      </c>
      <c r="F199" s="28">
        <f>F200</f>
        <v>7130.3</v>
      </c>
      <c r="G199" s="28">
        <f t="shared" ref="G199:H199" si="77">G200</f>
        <v>7383.4</v>
      </c>
      <c r="H199" s="28">
        <f t="shared" si="77"/>
        <v>7383.4</v>
      </c>
    </row>
    <row r="200" spans="1:8" ht="56.25">
      <c r="A200" s="56" t="s">
        <v>464</v>
      </c>
      <c r="B200" s="28" t="s">
        <v>494</v>
      </c>
      <c r="C200" s="28">
        <v>600</v>
      </c>
      <c r="D200" s="27" t="s">
        <v>20</v>
      </c>
      <c r="E200" s="27" t="s">
        <v>186</v>
      </c>
      <c r="F200" s="28">
        <f>SUM('8'!G365)</f>
        <v>7130.3</v>
      </c>
      <c r="G200" s="28">
        <f>SUM('8'!H365)</f>
        <v>7383.4</v>
      </c>
      <c r="H200" s="28">
        <f>SUM('8'!I365)</f>
        <v>7383.4</v>
      </c>
    </row>
    <row r="201" spans="1:8" ht="56.25">
      <c r="A201" s="13" t="s">
        <v>169</v>
      </c>
      <c r="B201" s="41" t="s">
        <v>170</v>
      </c>
      <c r="C201" s="41"/>
      <c r="D201" s="50"/>
      <c r="E201" s="50"/>
      <c r="F201" s="37">
        <f>SUM(F206+F218+F202+F213)</f>
        <v>5909</v>
      </c>
      <c r="G201" s="37">
        <f>SUM(G206+G218+G202+G213)</f>
        <v>11211</v>
      </c>
      <c r="H201" s="37">
        <f>SUM(H206+H218+H202+H213)</f>
        <v>11261</v>
      </c>
    </row>
    <row r="202" spans="1:8" ht="37.5">
      <c r="A202" s="81" t="s">
        <v>516</v>
      </c>
      <c r="B202" s="42" t="s">
        <v>254</v>
      </c>
      <c r="C202" s="42"/>
      <c r="D202" s="84"/>
      <c r="E202" s="84"/>
      <c r="F202" s="44">
        <f>SUM(F203)</f>
        <v>2350</v>
      </c>
      <c r="G202" s="44">
        <f t="shared" ref="G202:H202" si="78">SUM(G203)</f>
        <v>2400</v>
      </c>
      <c r="H202" s="44">
        <f t="shared" si="78"/>
        <v>2450</v>
      </c>
    </row>
    <row r="203" spans="1:8" ht="37.5">
      <c r="A203" s="60" t="s">
        <v>257</v>
      </c>
      <c r="B203" s="28" t="s">
        <v>256</v>
      </c>
      <c r="C203" s="28"/>
      <c r="D203" s="50"/>
      <c r="E203" s="50"/>
      <c r="F203" s="29">
        <f>SUM(F204:F205)</f>
        <v>2350</v>
      </c>
      <c r="G203" s="29">
        <f t="shared" ref="G203:H203" si="79">SUM(G204:G205)</f>
        <v>2400</v>
      </c>
      <c r="H203" s="29">
        <f t="shared" si="79"/>
        <v>2450</v>
      </c>
    </row>
    <row r="204" spans="1:8" ht="75">
      <c r="A204" s="60" t="s">
        <v>260</v>
      </c>
      <c r="B204" s="28" t="s">
        <v>258</v>
      </c>
      <c r="C204" s="28">
        <v>800</v>
      </c>
      <c r="D204" s="27" t="s">
        <v>129</v>
      </c>
      <c r="E204" s="27" t="s">
        <v>195</v>
      </c>
      <c r="F204" s="29">
        <f>SUM('8'!G112)</f>
        <v>1175</v>
      </c>
      <c r="G204" s="29">
        <f>SUM('8'!H112)</f>
        <v>1200</v>
      </c>
      <c r="H204" s="29">
        <f>SUM('8'!I112)</f>
        <v>1225</v>
      </c>
    </row>
    <row r="205" spans="1:8" ht="75">
      <c r="A205" s="60" t="s">
        <v>259</v>
      </c>
      <c r="B205" s="28" t="s">
        <v>563</v>
      </c>
      <c r="C205" s="28">
        <v>800</v>
      </c>
      <c r="D205" s="27" t="s">
        <v>129</v>
      </c>
      <c r="E205" s="27" t="s">
        <v>195</v>
      </c>
      <c r="F205" s="29">
        <f>SUM('8'!G113)</f>
        <v>1175</v>
      </c>
      <c r="G205" s="29">
        <f>SUM('8'!H113)</f>
        <v>1200</v>
      </c>
      <c r="H205" s="29">
        <f>SUM('8'!I113)</f>
        <v>1225</v>
      </c>
    </row>
    <row r="206" spans="1:8" ht="56.25">
      <c r="A206" s="14" t="s">
        <v>171</v>
      </c>
      <c r="B206" s="42" t="s">
        <v>172</v>
      </c>
      <c r="C206" s="42"/>
      <c r="D206" s="46"/>
      <c r="E206" s="46"/>
      <c r="F206" s="48">
        <f>SUM(F207+F211)</f>
        <v>2267</v>
      </c>
      <c r="G206" s="48">
        <f t="shared" ref="G206:H206" si="80">SUM(G207+G211)</f>
        <v>2267</v>
      </c>
      <c r="H206" s="48">
        <f t="shared" si="80"/>
        <v>2267</v>
      </c>
    </row>
    <row r="207" spans="1:8" ht="37.5">
      <c r="A207" s="11" t="s">
        <v>533</v>
      </c>
      <c r="B207" s="28" t="s">
        <v>173</v>
      </c>
      <c r="C207" s="28"/>
      <c r="D207" s="27"/>
      <c r="E207" s="27"/>
      <c r="F207" s="49">
        <f>SUM(F208:F210)</f>
        <v>2205.3000000000002</v>
      </c>
      <c r="G207" s="49">
        <f t="shared" ref="G207:H207" si="81">SUM(G208:G210)</f>
        <v>2205.3000000000002</v>
      </c>
      <c r="H207" s="49">
        <f t="shared" si="81"/>
        <v>2205.3000000000002</v>
      </c>
    </row>
    <row r="208" spans="1:8" ht="112.5">
      <c r="A208" s="60" t="s">
        <v>175</v>
      </c>
      <c r="B208" s="28" t="s">
        <v>174</v>
      </c>
      <c r="C208" s="28">
        <v>100</v>
      </c>
      <c r="D208" s="27" t="s">
        <v>129</v>
      </c>
      <c r="E208" s="27" t="s">
        <v>165</v>
      </c>
      <c r="F208" s="49">
        <f>SUM('8'!G84)</f>
        <v>1613.3</v>
      </c>
      <c r="G208" s="49">
        <f>SUM('8'!H84)</f>
        <v>1665.8</v>
      </c>
      <c r="H208" s="49">
        <f>SUM('8'!I84)</f>
        <v>1732.5</v>
      </c>
    </row>
    <row r="209" spans="1:8" ht="56.25">
      <c r="A209" s="60" t="s">
        <v>176</v>
      </c>
      <c r="B209" s="28" t="s">
        <v>174</v>
      </c>
      <c r="C209" s="28">
        <v>200</v>
      </c>
      <c r="D209" s="27" t="s">
        <v>129</v>
      </c>
      <c r="E209" s="27" t="s">
        <v>165</v>
      </c>
      <c r="F209" s="49">
        <f>SUM('8'!G85)</f>
        <v>578</v>
      </c>
      <c r="G209" s="49">
        <f>SUM('8'!H85)</f>
        <v>526.5</v>
      </c>
      <c r="H209" s="49">
        <f>SUM('8'!I85)</f>
        <v>459.8</v>
      </c>
    </row>
    <row r="210" spans="1:8" ht="37.5">
      <c r="A210" s="60" t="s">
        <v>69</v>
      </c>
      <c r="B210" s="28" t="s">
        <v>174</v>
      </c>
      <c r="C210" s="28">
        <v>800</v>
      </c>
      <c r="D210" s="27" t="s">
        <v>129</v>
      </c>
      <c r="E210" s="27" t="s">
        <v>165</v>
      </c>
      <c r="F210" s="49">
        <f>SUM('8'!G86)</f>
        <v>14</v>
      </c>
      <c r="G210" s="49">
        <f>SUM('8'!H86)</f>
        <v>13</v>
      </c>
      <c r="H210" s="49">
        <f>SUM('8'!I86)</f>
        <v>13</v>
      </c>
    </row>
    <row r="211" spans="1:8" ht="37.5">
      <c r="A211" s="60" t="s">
        <v>557</v>
      </c>
      <c r="B211" s="28" t="s">
        <v>261</v>
      </c>
      <c r="C211" s="28"/>
      <c r="D211" s="27"/>
      <c r="E211" s="27"/>
      <c r="F211" s="49">
        <f>SUM(F212)</f>
        <v>61.7</v>
      </c>
      <c r="G211" s="49">
        <f t="shared" ref="G211:H211" si="82">SUM(G212)</f>
        <v>61.7</v>
      </c>
      <c r="H211" s="49">
        <f t="shared" si="82"/>
        <v>61.7</v>
      </c>
    </row>
    <row r="212" spans="1:8" ht="56.25">
      <c r="A212" s="60" t="s">
        <v>263</v>
      </c>
      <c r="B212" s="28" t="s">
        <v>536</v>
      </c>
      <c r="C212" s="28">
        <v>200</v>
      </c>
      <c r="D212" s="27" t="s">
        <v>129</v>
      </c>
      <c r="E212" s="27" t="s">
        <v>165</v>
      </c>
      <c r="F212" s="49">
        <f>SUM('8'!G88)</f>
        <v>61.7</v>
      </c>
      <c r="G212" s="49">
        <f>SUM('8'!H88)</f>
        <v>61.7</v>
      </c>
      <c r="H212" s="49">
        <f>SUM('8'!I88)</f>
        <v>61.7</v>
      </c>
    </row>
    <row r="213" spans="1:8" ht="37.5">
      <c r="A213" s="81" t="s">
        <v>558</v>
      </c>
      <c r="B213" s="42" t="s">
        <v>264</v>
      </c>
      <c r="C213" s="42"/>
      <c r="D213" s="46"/>
      <c r="E213" s="46"/>
      <c r="F213" s="34">
        <f>SUM(F214+F216)</f>
        <v>1288</v>
      </c>
      <c r="G213" s="34">
        <f t="shared" ref="G213:H213" si="83">SUM(G214+G216)</f>
        <v>6541</v>
      </c>
      <c r="H213" s="34">
        <f t="shared" si="83"/>
        <v>6541</v>
      </c>
    </row>
    <row r="214" spans="1:8" ht="56.25">
      <c r="A214" s="60" t="s">
        <v>559</v>
      </c>
      <c r="B214" s="28" t="s">
        <v>265</v>
      </c>
      <c r="C214" s="28"/>
      <c r="D214" s="27"/>
      <c r="E214" s="27"/>
      <c r="F214" s="23">
        <f>SUM(F215)</f>
        <v>1288</v>
      </c>
      <c r="G214" s="23">
        <f t="shared" ref="G214:H214" si="84">SUM(G215)</f>
        <v>991</v>
      </c>
      <c r="H214" s="23">
        <f t="shared" si="84"/>
        <v>991</v>
      </c>
    </row>
    <row r="215" spans="1:8" ht="56.25">
      <c r="A215" s="60" t="s">
        <v>269</v>
      </c>
      <c r="B215" s="28" t="s">
        <v>266</v>
      </c>
      <c r="C215" s="28">
        <v>300</v>
      </c>
      <c r="D215" s="27" t="s">
        <v>222</v>
      </c>
      <c r="E215" s="27" t="s">
        <v>57</v>
      </c>
      <c r="F215" s="23">
        <f>SUM('8'!G168)</f>
        <v>1288</v>
      </c>
      <c r="G215" s="23">
        <f>SUM('8'!H168)</f>
        <v>991</v>
      </c>
      <c r="H215" s="23">
        <f>SUM('8'!I168)</f>
        <v>991</v>
      </c>
    </row>
    <row r="216" spans="1:8" ht="18.75">
      <c r="A216" s="11" t="s">
        <v>284</v>
      </c>
      <c r="B216" s="28" t="s">
        <v>281</v>
      </c>
      <c r="C216" s="28"/>
      <c r="D216" s="27"/>
      <c r="E216" s="27"/>
      <c r="F216" s="23">
        <f>SUM(F217)</f>
        <v>0</v>
      </c>
      <c r="G216" s="23">
        <f t="shared" ref="G216:H216" si="85">SUM(G217)</f>
        <v>5550</v>
      </c>
      <c r="H216" s="23">
        <f t="shared" si="85"/>
        <v>5550</v>
      </c>
    </row>
    <row r="217" spans="1:8" ht="18.75">
      <c r="A217" s="11" t="s">
        <v>282</v>
      </c>
      <c r="B217" s="28" t="s">
        <v>283</v>
      </c>
      <c r="C217" s="28">
        <v>540</v>
      </c>
      <c r="D217" s="27" t="s">
        <v>165</v>
      </c>
      <c r="E217" s="27" t="s">
        <v>57</v>
      </c>
      <c r="F217" s="23">
        <f>SUM('8'!G133)</f>
        <v>0</v>
      </c>
      <c r="G217" s="23">
        <f>SUM('8'!H133)</f>
        <v>5550</v>
      </c>
      <c r="H217" s="23">
        <f>SUM('8'!I133)</f>
        <v>5550</v>
      </c>
    </row>
    <row r="218" spans="1:8" ht="37.5">
      <c r="A218" s="81" t="s">
        <v>560</v>
      </c>
      <c r="B218" s="42" t="s">
        <v>272</v>
      </c>
      <c r="C218" s="42"/>
      <c r="D218" s="46"/>
      <c r="E218" s="46"/>
      <c r="F218" s="44">
        <f>SUM(F219)</f>
        <v>4</v>
      </c>
      <c r="G218" s="44">
        <f t="shared" ref="G218:H218" si="86">SUM(G219)</f>
        <v>3</v>
      </c>
      <c r="H218" s="44">
        <f t="shared" si="86"/>
        <v>3</v>
      </c>
    </row>
    <row r="219" spans="1:8" ht="75">
      <c r="A219" s="60" t="s">
        <v>561</v>
      </c>
      <c r="B219" s="28" t="s">
        <v>270</v>
      </c>
      <c r="C219" s="28"/>
      <c r="D219" s="27"/>
      <c r="E219" s="27"/>
      <c r="F219" s="29">
        <f>SUM(F220:F221)</f>
        <v>4</v>
      </c>
      <c r="G219" s="29">
        <f t="shared" ref="G219:H219" si="87">SUM(G220:G221)</f>
        <v>3</v>
      </c>
      <c r="H219" s="29">
        <f t="shared" si="87"/>
        <v>3</v>
      </c>
    </row>
    <row r="220" spans="1:8" ht="93.75">
      <c r="A220" s="60" t="s">
        <v>275</v>
      </c>
      <c r="B220" s="28" t="s">
        <v>271</v>
      </c>
      <c r="C220" s="28">
        <v>200</v>
      </c>
      <c r="D220" s="27" t="s">
        <v>10</v>
      </c>
      <c r="E220" s="27" t="s">
        <v>148</v>
      </c>
      <c r="F220" s="29">
        <f>SUM('8'!G39)</f>
        <v>2</v>
      </c>
      <c r="G220" s="29">
        <f>SUM('8'!H39)</f>
        <v>1</v>
      </c>
      <c r="H220" s="29">
        <f>SUM('8'!I39)</f>
        <v>1</v>
      </c>
    </row>
    <row r="221" spans="1:8" ht="168.75">
      <c r="A221" s="60" t="s">
        <v>276</v>
      </c>
      <c r="B221" s="28" t="s">
        <v>273</v>
      </c>
      <c r="C221" s="28">
        <v>200</v>
      </c>
      <c r="D221" s="27" t="s">
        <v>10</v>
      </c>
      <c r="E221" s="27" t="s">
        <v>148</v>
      </c>
      <c r="F221" s="29">
        <f>SUM('8'!G40)</f>
        <v>2</v>
      </c>
      <c r="G221" s="29">
        <f>SUM('8'!H40)</f>
        <v>2</v>
      </c>
      <c r="H221" s="29">
        <f>SUM('8'!I40)</f>
        <v>2</v>
      </c>
    </row>
    <row r="222" spans="1:8" ht="131.25">
      <c r="A222" s="9" t="s">
        <v>13</v>
      </c>
      <c r="B222" s="41" t="s">
        <v>15</v>
      </c>
      <c r="C222" s="53"/>
      <c r="D222" s="53"/>
      <c r="E222" s="53"/>
      <c r="F222" s="51">
        <f>SUM(F223+F227+F243+F233)</f>
        <v>27970.1</v>
      </c>
      <c r="G222" s="51">
        <f>SUM(G223+G227+G243+G233)</f>
        <v>21216.799999999999</v>
      </c>
      <c r="H222" s="51">
        <f>SUM(H223+H227+H243+H233)</f>
        <v>21714.3</v>
      </c>
    </row>
    <row r="223" spans="1:8" ht="18.75">
      <c r="A223" s="10" t="s">
        <v>17</v>
      </c>
      <c r="B223" s="57" t="s">
        <v>16</v>
      </c>
      <c r="C223" s="42"/>
      <c r="D223" s="46"/>
      <c r="E223" s="46"/>
      <c r="F223" s="43">
        <f>SUM(F224)</f>
        <v>4180</v>
      </c>
      <c r="G223" s="43">
        <f t="shared" ref="G223:H223" si="88">SUM(G224)</f>
        <v>300</v>
      </c>
      <c r="H223" s="43">
        <f t="shared" si="88"/>
        <v>300</v>
      </c>
    </row>
    <row r="224" spans="1:8" ht="75">
      <c r="A224" s="5" t="s">
        <v>18</v>
      </c>
      <c r="B224" s="52" t="s">
        <v>19</v>
      </c>
      <c r="C224" s="28"/>
      <c r="D224" s="27"/>
      <c r="E224" s="27"/>
      <c r="F224" s="24">
        <f>SUM(F225:F226)</f>
        <v>4180</v>
      </c>
      <c r="G224" s="24">
        <f t="shared" ref="G224:H224" si="89">SUM(G225:G226)</f>
        <v>300</v>
      </c>
      <c r="H224" s="24">
        <f t="shared" si="89"/>
        <v>300</v>
      </c>
    </row>
    <row r="225" spans="1:8" ht="56.25">
      <c r="A225" s="5" t="s">
        <v>34</v>
      </c>
      <c r="B225" s="52" t="s">
        <v>22</v>
      </c>
      <c r="C225" s="28">
        <v>800</v>
      </c>
      <c r="D225" s="27" t="s">
        <v>10</v>
      </c>
      <c r="E225" s="27" t="s">
        <v>20</v>
      </c>
      <c r="F225" s="24">
        <f>SUM('8'!G382)</f>
        <v>300</v>
      </c>
      <c r="G225" s="24">
        <f>SUM('8'!H382)</f>
        <v>300</v>
      </c>
      <c r="H225" s="24">
        <f>SUM('8'!I382)</f>
        <v>300</v>
      </c>
    </row>
    <row r="226" spans="1:8" ht="56.25">
      <c r="A226" s="5" t="s">
        <v>33</v>
      </c>
      <c r="B226" s="52" t="s">
        <v>24</v>
      </c>
      <c r="C226" s="28">
        <v>800</v>
      </c>
      <c r="D226" s="27" t="s">
        <v>10</v>
      </c>
      <c r="E226" s="27" t="s">
        <v>148</v>
      </c>
      <c r="F226" s="24">
        <f>SUM('8'!G387)</f>
        <v>3880</v>
      </c>
      <c r="G226" s="24">
        <f>SUM('8'!H387)</f>
        <v>0</v>
      </c>
      <c r="H226" s="24">
        <f>SUM('8'!I387)</f>
        <v>0</v>
      </c>
    </row>
    <row r="227" spans="1:8" ht="75">
      <c r="A227" s="10" t="s">
        <v>28</v>
      </c>
      <c r="B227" s="57" t="s">
        <v>29</v>
      </c>
      <c r="C227" s="42"/>
      <c r="D227" s="46"/>
      <c r="E227" s="46"/>
      <c r="F227" s="43">
        <f>SUM(F228+F231)</f>
        <v>16867</v>
      </c>
      <c r="G227" s="43">
        <f t="shared" ref="G227:H227" si="90">SUM(G228+G231)</f>
        <v>14280</v>
      </c>
      <c r="H227" s="43">
        <f t="shared" si="90"/>
        <v>14735</v>
      </c>
    </row>
    <row r="228" spans="1:8" ht="37.5">
      <c r="A228" s="5" t="s">
        <v>30</v>
      </c>
      <c r="B228" s="52" t="s">
        <v>31</v>
      </c>
      <c r="C228" s="41"/>
      <c r="D228" s="27"/>
      <c r="E228" s="27"/>
      <c r="F228" s="24">
        <f>SUM(F229:F230)</f>
        <v>8087</v>
      </c>
      <c r="G228" s="24">
        <f t="shared" ref="G228:H228" si="91">SUM(G229:G230)</f>
        <v>7323</v>
      </c>
      <c r="H228" s="24">
        <f t="shared" si="91"/>
        <v>7508</v>
      </c>
    </row>
    <row r="229" spans="1:8" ht="37.5">
      <c r="A229" s="5" t="s">
        <v>35</v>
      </c>
      <c r="B229" s="52" t="s">
        <v>32</v>
      </c>
      <c r="C229" s="28">
        <v>500</v>
      </c>
      <c r="D229" s="27" t="s">
        <v>25</v>
      </c>
      <c r="E229" s="27" t="s">
        <v>10</v>
      </c>
      <c r="F229" s="24">
        <f>SUM('8'!G398)</f>
        <v>4612</v>
      </c>
      <c r="G229" s="24">
        <f>SUM('8'!H398)</f>
        <v>3867</v>
      </c>
      <c r="H229" s="24">
        <f>SUM('8'!I398)</f>
        <v>3990</v>
      </c>
    </row>
    <row r="230" spans="1:8" ht="37.5">
      <c r="A230" s="5" t="s">
        <v>36</v>
      </c>
      <c r="B230" s="52" t="s">
        <v>37</v>
      </c>
      <c r="C230" s="28">
        <v>500</v>
      </c>
      <c r="D230" s="27" t="s">
        <v>25</v>
      </c>
      <c r="E230" s="27" t="s">
        <v>10</v>
      </c>
      <c r="F230" s="24">
        <f>SUM('8'!G399)</f>
        <v>3475</v>
      </c>
      <c r="G230" s="24">
        <f>SUM('8'!H399)</f>
        <v>3456</v>
      </c>
      <c r="H230" s="24">
        <f>SUM('8'!I399)</f>
        <v>3518</v>
      </c>
    </row>
    <row r="231" spans="1:8" ht="37.5">
      <c r="A231" s="5" t="s">
        <v>38</v>
      </c>
      <c r="B231" s="52" t="s">
        <v>39</v>
      </c>
      <c r="C231" s="28"/>
      <c r="D231" s="27"/>
      <c r="E231" s="27"/>
      <c r="F231" s="24">
        <f>SUM(F232)</f>
        <v>8780</v>
      </c>
      <c r="G231" s="24">
        <f t="shared" ref="G231:H231" si="92">SUM(G232)</f>
        <v>6957</v>
      </c>
      <c r="H231" s="24">
        <f t="shared" si="92"/>
        <v>7227</v>
      </c>
    </row>
    <row r="232" spans="1:8" ht="37.5">
      <c r="A232" s="5" t="s">
        <v>41</v>
      </c>
      <c r="B232" s="52" t="s">
        <v>40</v>
      </c>
      <c r="C232" s="28">
        <v>500</v>
      </c>
      <c r="D232" s="27" t="s">
        <v>25</v>
      </c>
      <c r="E232" s="27" t="s">
        <v>57</v>
      </c>
      <c r="F232" s="24">
        <f>SUM('8'!G402)</f>
        <v>8780</v>
      </c>
      <c r="G232" s="24">
        <f>SUM('8'!H402)</f>
        <v>6957</v>
      </c>
      <c r="H232" s="24">
        <f>SUM('8'!I402)</f>
        <v>7227</v>
      </c>
    </row>
    <row r="233" spans="1:8" ht="56.25">
      <c r="A233" s="14" t="s">
        <v>236</v>
      </c>
      <c r="B233" s="42" t="s">
        <v>237</v>
      </c>
      <c r="C233" s="42"/>
      <c r="D233" s="46"/>
      <c r="E233" s="46"/>
      <c r="F233" s="85">
        <f>SUM(F234+F237+F240)</f>
        <v>1194</v>
      </c>
      <c r="G233" s="85">
        <f t="shared" ref="G233:H233" si="93">SUM(G234+G237+G240)</f>
        <v>1229</v>
      </c>
      <c r="H233" s="85">
        <f t="shared" si="93"/>
        <v>1274</v>
      </c>
    </row>
    <row r="234" spans="1:8" ht="93.75">
      <c r="A234" s="11" t="s">
        <v>242</v>
      </c>
      <c r="B234" s="28" t="s">
        <v>238</v>
      </c>
      <c r="C234" s="41"/>
      <c r="D234" s="27"/>
      <c r="E234" s="27"/>
      <c r="F234" s="25">
        <f>SUM(F235:F236)</f>
        <v>415</v>
      </c>
      <c r="G234" s="25">
        <f t="shared" ref="G234:H234" si="94">SUM(G235:G236)</f>
        <v>426</v>
      </c>
      <c r="H234" s="25">
        <f t="shared" si="94"/>
        <v>440</v>
      </c>
    </row>
    <row r="235" spans="1:8" ht="112.5">
      <c r="A235" s="60" t="s">
        <v>239</v>
      </c>
      <c r="B235" s="28" t="s">
        <v>241</v>
      </c>
      <c r="C235" s="28">
        <v>100</v>
      </c>
      <c r="D235" s="27" t="s">
        <v>10</v>
      </c>
      <c r="E235" s="27" t="s">
        <v>148</v>
      </c>
      <c r="F235" s="25">
        <f>SUM('8'!G44)</f>
        <v>381</v>
      </c>
      <c r="G235" s="25">
        <f>SUM('8'!H44)</f>
        <v>384.8</v>
      </c>
      <c r="H235" s="25">
        <f>SUM('8'!I44)</f>
        <v>388.7</v>
      </c>
    </row>
    <row r="236" spans="1:8" ht="75">
      <c r="A236" s="60" t="s">
        <v>240</v>
      </c>
      <c r="B236" s="28" t="s">
        <v>241</v>
      </c>
      <c r="C236" s="28">
        <v>200</v>
      </c>
      <c r="D236" s="27" t="s">
        <v>10</v>
      </c>
      <c r="E236" s="27" t="s">
        <v>148</v>
      </c>
      <c r="F236" s="25">
        <f>SUM('8'!G45)</f>
        <v>34</v>
      </c>
      <c r="G236" s="25">
        <f>SUM('8'!H45)</f>
        <v>41.2</v>
      </c>
      <c r="H236" s="25">
        <f>SUM('8'!I45)</f>
        <v>51.3</v>
      </c>
    </row>
    <row r="237" spans="1:8" ht="112.5">
      <c r="A237" s="11" t="s">
        <v>247</v>
      </c>
      <c r="B237" s="28" t="s">
        <v>243</v>
      </c>
      <c r="C237" s="41"/>
      <c r="D237" s="27"/>
      <c r="E237" s="27"/>
      <c r="F237" s="24">
        <f>SUM(F238:F239)</f>
        <v>406</v>
      </c>
      <c r="G237" s="24">
        <f t="shared" ref="G237:H237" si="95">SUM(G238:G239)</f>
        <v>418</v>
      </c>
      <c r="H237" s="24">
        <f t="shared" si="95"/>
        <v>433</v>
      </c>
    </row>
    <row r="238" spans="1:8" ht="150">
      <c r="A238" s="60" t="s">
        <v>245</v>
      </c>
      <c r="B238" s="28" t="s">
        <v>244</v>
      </c>
      <c r="C238" s="28">
        <v>100</v>
      </c>
      <c r="D238" s="27" t="s">
        <v>10</v>
      </c>
      <c r="E238" s="27" t="s">
        <v>148</v>
      </c>
      <c r="F238" s="24">
        <f>SUM('8'!G47)</f>
        <v>327.60000000000002</v>
      </c>
      <c r="G238" s="24">
        <f>SUM('8'!H47)</f>
        <v>330.9</v>
      </c>
      <c r="H238" s="24">
        <f>SUM('8'!I47)</f>
        <v>334.1</v>
      </c>
    </row>
    <row r="239" spans="1:8" ht="93.75">
      <c r="A239" s="60" t="s">
        <v>246</v>
      </c>
      <c r="B239" s="28" t="s">
        <v>244</v>
      </c>
      <c r="C239" s="28">
        <v>200</v>
      </c>
      <c r="D239" s="27" t="s">
        <v>10</v>
      </c>
      <c r="E239" s="27" t="s">
        <v>148</v>
      </c>
      <c r="F239" s="24">
        <f>SUM('8'!G48)</f>
        <v>78.400000000000006</v>
      </c>
      <c r="G239" s="24">
        <f>SUM('8'!H48)</f>
        <v>87.1</v>
      </c>
      <c r="H239" s="24">
        <f>SUM('8'!I48)</f>
        <v>98.9</v>
      </c>
    </row>
    <row r="240" spans="1:8" ht="56.25">
      <c r="A240" s="11" t="s">
        <v>252</v>
      </c>
      <c r="B240" s="28" t="s">
        <v>248</v>
      </c>
      <c r="C240" s="41"/>
      <c r="D240" s="27"/>
      <c r="E240" s="27"/>
      <c r="F240" s="24">
        <f>SUM(F241:F242)</f>
        <v>373</v>
      </c>
      <c r="G240" s="24">
        <f t="shared" ref="G240:H240" si="96">SUM(G241:G242)</f>
        <v>385</v>
      </c>
      <c r="H240" s="24">
        <f t="shared" si="96"/>
        <v>401</v>
      </c>
    </row>
    <row r="241" spans="1:8" ht="112.5">
      <c r="A241" s="60" t="s">
        <v>251</v>
      </c>
      <c r="B241" s="28" t="s">
        <v>249</v>
      </c>
      <c r="C241" s="28">
        <v>100</v>
      </c>
      <c r="D241" s="27" t="s">
        <v>10</v>
      </c>
      <c r="E241" s="27" t="s">
        <v>148</v>
      </c>
      <c r="F241" s="24">
        <f>SUM('8'!G50)</f>
        <v>327.60000000000002</v>
      </c>
      <c r="G241" s="24">
        <f>SUM('8'!H50)</f>
        <v>330.9</v>
      </c>
      <c r="H241" s="24">
        <f>SUM('8'!I50)</f>
        <v>334.1</v>
      </c>
    </row>
    <row r="242" spans="1:8" ht="56.25">
      <c r="A242" s="60" t="s">
        <v>250</v>
      </c>
      <c r="B242" s="28" t="s">
        <v>249</v>
      </c>
      <c r="C242" s="28">
        <v>200</v>
      </c>
      <c r="D242" s="27" t="s">
        <v>10</v>
      </c>
      <c r="E242" s="27" t="s">
        <v>148</v>
      </c>
      <c r="F242" s="24">
        <f>SUM('8'!G51)</f>
        <v>45.4</v>
      </c>
      <c r="G242" s="24">
        <f>SUM('8'!H51)</f>
        <v>54.1</v>
      </c>
      <c r="H242" s="24">
        <f>SUM('8'!I51)</f>
        <v>66.900000000000006</v>
      </c>
    </row>
    <row r="243" spans="1:8" ht="37.5">
      <c r="A243" s="10" t="s">
        <v>42</v>
      </c>
      <c r="B243" s="57" t="s">
        <v>14</v>
      </c>
      <c r="C243" s="42"/>
      <c r="D243" s="46"/>
      <c r="E243" s="46"/>
      <c r="F243" s="43">
        <f>SUM(F244)</f>
        <v>5729.1</v>
      </c>
      <c r="G243" s="43">
        <f t="shared" ref="G243:H243" si="97">SUM(G244)</f>
        <v>5407.8</v>
      </c>
      <c r="H243" s="43">
        <f t="shared" si="97"/>
        <v>5405.3</v>
      </c>
    </row>
    <row r="244" spans="1:8" ht="75">
      <c r="A244" s="5" t="s">
        <v>43</v>
      </c>
      <c r="B244" s="52" t="s">
        <v>44</v>
      </c>
      <c r="C244" s="28"/>
      <c r="D244" s="27"/>
      <c r="E244" s="27"/>
      <c r="F244" s="24">
        <f>SUM(F245:F246)</f>
        <v>5729.1</v>
      </c>
      <c r="G244" s="24">
        <f>SUM(G245:G246)</f>
        <v>5407.8</v>
      </c>
      <c r="H244" s="24">
        <f>SUM(H245:H246)</f>
        <v>5405.3</v>
      </c>
    </row>
    <row r="245" spans="1:8" ht="93.75">
      <c r="A245" s="5" t="s">
        <v>46</v>
      </c>
      <c r="B245" s="52" t="s">
        <v>45</v>
      </c>
      <c r="C245" s="28">
        <v>100</v>
      </c>
      <c r="D245" s="27" t="s">
        <v>10</v>
      </c>
      <c r="E245" s="27" t="s">
        <v>12</v>
      </c>
      <c r="F245" s="24">
        <f>SUM('8'!G376)</f>
        <v>4549.1000000000004</v>
      </c>
      <c r="G245" s="24">
        <f>SUM('8'!H376)</f>
        <v>4277.8</v>
      </c>
      <c r="H245" s="24">
        <f>SUM('8'!I376)</f>
        <v>4275.3</v>
      </c>
    </row>
    <row r="246" spans="1:8" ht="56.25">
      <c r="A246" s="5" t="s">
        <v>47</v>
      </c>
      <c r="B246" s="52" t="s">
        <v>45</v>
      </c>
      <c r="C246" s="28">
        <v>200</v>
      </c>
      <c r="D246" s="27" t="s">
        <v>10</v>
      </c>
      <c r="E246" s="27" t="s">
        <v>12</v>
      </c>
      <c r="F246" s="24">
        <f>SUM('8'!G377)</f>
        <v>1180</v>
      </c>
      <c r="G246" s="24">
        <f>SUM('8'!H377)</f>
        <v>1130</v>
      </c>
      <c r="H246" s="24">
        <f>SUM('8'!I377)</f>
        <v>1130</v>
      </c>
    </row>
    <row r="247" spans="1:8" ht="56.25">
      <c r="A247" s="13" t="s">
        <v>160</v>
      </c>
      <c r="B247" s="41" t="s">
        <v>139</v>
      </c>
      <c r="C247" s="41"/>
      <c r="D247" s="50"/>
      <c r="E247" s="50"/>
      <c r="F247" s="37">
        <f>SUM(F248+F264+F274+F279)</f>
        <v>44024.100000000006</v>
      </c>
      <c r="G247" s="37">
        <f>SUM(G248+G264+G274+G279)</f>
        <v>30976.799999999999</v>
      </c>
      <c r="H247" s="37">
        <f>SUM(H248+H264+H274+H279)</f>
        <v>30352.1</v>
      </c>
    </row>
    <row r="248" spans="1:8" ht="37.5">
      <c r="A248" s="14" t="s">
        <v>42</v>
      </c>
      <c r="B248" s="42" t="s">
        <v>140</v>
      </c>
      <c r="C248" s="42"/>
      <c r="D248" s="46"/>
      <c r="E248" s="46"/>
      <c r="F248" s="44">
        <f>SUM(F256+F259+F249+F262)</f>
        <v>38804</v>
      </c>
      <c r="G248" s="44">
        <f>SUM(G256+G259+G249+G262)</f>
        <v>26395</v>
      </c>
      <c r="H248" s="44">
        <f>SUM(H256+H259+H249+H262)</f>
        <v>25732.2</v>
      </c>
    </row>
    <row r="249" spans="1:8" ht="37.5">
      <c r="A249" s="11" t="s">
        <v>188</v>
      </c>
      <c r="B249" s="28" t="s">
        <v>189</v>
      </c>
      <c r="C249" s="42"/>
      <c r="D249" s="46"/>
      <c r="E249" s="46"/>
      <c r="F249" s="29">
        <f>SUM(F250+F251+F252+F253+F255+F254)</f>
        <v>23646</v>
      </c>
      <c r="G249" s="29">
        <f t="shared" ref="G249:H249" si="98">SUM(G250+G251+G252+G253+G255+G254)</f>
        <v>15370.099999999999</v>
      </c>
      <c r="H249" s="29">
        <f t="shared" si="98"/>
        <v>15513.400000000001</v>
      </c>
    </row>
    <row r="250" spans="1:8" ht="112.5">
      <c r="A250" s="60" t="s">
        <v>190</v>
      </c>
      <c r="B250" s="28" t="s">
        <v>191</v>
      </c>
      <c r="C250" s="28">
        <v>100</v>
      </c>
      <c r="D250" s="27" t="s">
        <v>10</v>
      </c>
      <c r="E250" s="27" t="s">
        <v>186</v>
      </c>
      <c r="F250" s="49">
        <f>SUM('8'!G18)</f>
        <v>3530.2</v>
      </c>
      <c r="G250" s="49">
        <f>SUM('8'!H18)</f>
        <v>3583.3</v>
      </c>
      <c r="H250" s="49">
        <f>SUM('8'!I18)</f>
        <v>3619.7</v>
      </c>
    </row>
    <row r="251" spans="1:8" ht="112.5">
      <c r="A251" s="60" t="s">
        <v>190</v>
      </c>
      <c r="B251" s="28" t="s">
        <v>191</v>
      </c>
      <c r="C251" s="28">
        <v>100</v>
      </c>
      <c r="D251" s="27" t="s">
        <v>10</v>
      </c>
      <c r="E251" s="27" t="s">
        <v>129</v>
      </c>
      <c r="F251" s="29">
        <f>SUM('8'!G29)</f>
        <v>12543.9</v>
      </c>
      <c r="G251" s="29">
        <f>SUM('8'!H29)</f>
        <v>11630.8</v>
      </c>
      <c r="H251" s="29">
        <f>SUM('8'!I29)</f>
        <v>11738.7</v>
      </c>
    </row>
    <row r="252" spans="1:8" ht="56.25">
      <c r="A252" s="60" t="s">
        <v>193</v>
      </c>
      <c r="B252" s="28" t="s">
        <v>191</v>
      </c>
      <c r="C252" s="28">
        <v>200</v>
      </c>
      <c r="D252" s="27" t="s">
        <v>10</v>
      </c>
      <c r="E252" s="27" t="s">
        <v>129</v>
      </c>
      <c r="F252" s="29">
        <f>SUM('8'!G30)</f>
        <v>5251.9</v>
      </c>
      <c r="G252" s="29">
        <f>SUM('8'!H30)</f>
        <v>121</v>
      </c>
      <c r="H252" s="29">
        <f>SUM('8'!I30)</f>
        <v>120</v>
      </c>
    </row>
    <row r="253" spans="1:8" ht="37.5">
      <c r="A253" s="60" t="s">
        <v>194</v>
      </c>
      <c r="B253" s="28" t="s">
        <v>191</v>
      </c>
      <c r="C253" s="28">
        <v>800</v>
      </c>
      <c r="D253" s="27" t="s">
        <v>10</v>
      </c>
      <c r="E253" s="27" t="s">
        <v>129</v>
      </c>
      <c r="F253" s="29">
        <f>SUM('8'!G31)</f>
        <v>210</v>
      </c>
      <c r="G253" s="29">
        <f>SUM('8'!H31)</f>
        <v>7</v>
      </c>
      <c r="H253" s="29">
        <f>SUM('8'!I31)</f>
        <v>7</v>
      </c>
    </row>
    <row r="254" spans="1:8" ht="37.5">
      <c r="A254" s="60" t="s">
        <v>194</v>
      </c>
      <c r="B254" s="28" t="s">
        <v>191</v>
      </c>
      <c r="C254" s="28">
        <v>800</v>
      </c>
      <c r="D254" s="27" t="s">
        <v>10</v>
      </c>
      <c r="E254" s="27" t="s">
        <v>56</v>
      </c>
      <c r="F254" s="29">
        <f>SUM('8'!G34)</f>
        <v>100</v>
      </c>
      <c r="G254" s="29">
        <f>SUM('8'!H34)</f>
        <v>0</v>
      </c>
      <c r="H254" s="29">
        <f>SUM('8'!I34)</f>
        <v>0</v>
      </c>
    </row>
    <row r="255" spans="1:8" ht="56.25">
      <c r="A255" s="60" t="s">
        <v>193</v>
      </c>
      <c r="B255" s="28" t="s">
        <v>191</v>
      </c>
      <c r="C255" s="28">
        <v>200</v>
      </c>
      <c r="D255" s="27" t="s">
        <v>129</v>
      </c>
      <c r="E255" s="27" t="s">
        <v>195</v>
      </c>
      <c r="F255" s="23">
        <f>SUM('8'!G117)</f>
        <v>2010</v>
      </c>
      <c r="G255" s="23">
        <f>SUM('8'!H117)</f>
        <v>28</v>
      </c>
      <c r="H255" s="23">
        <f>SUM('8'!I117)</f>
        <v>28</v>
      </c>
    </row>
    <row r="256" spans="1:8" ht="56.25">
      <c r="A256" s="11" t="s">
        <v>141</v>
      </c>
      <c r="B256" s="28" t="s">
        <v>142</v>
      </c>
      <c r="C256" s="28"/>
      <c r="D256" s="27"/>
      <c r="E256" s="27"/>
      <c r="F256" s="49">
        <f>SUM(F257:F258)</f>
        <v>933.80000000000007</v>
      </c>
      <c r="G256" s="49">
        <f t="shared" ref="G256:H256" si="99">SUM(G257:G258)</f>
        <v>938</v>
      </c>
      <c r="H256" s="49">
        <f t="shared" si="99"/>
        <v>947.3</v>
      </c>
    </row>
    <row r="257" spans="1:8" ht="112.5">
      <c r="A257" s="60" t="s">
        <v>539</v>
      </c>
      <c r="B257" s="28" t="s">
        <v>143</v>
      </c>
      <c r="C257" s="28">
        <v>100</v>
      </c>
      <c r="D257" s="27" t="s">
        <v>10</v>
      </c>
      <c r="E257" s="27" t="s">
        <v>57</v>
      </c>
      <c r="F257" s="49">
        <f>SUM('8'!G23)</f>
        <v>926.6</v>
      </c>
      <c r="G257" s="49">
        <f>SUM('8'!H23)</f>
        <v>936</v>
      </c>
      <c r="H257" s="49">
        <f>SUM('8'!I23)</f>
        <v>945.3</v>
      </c>
    </row>
    <row r="258" spans="1:8" ht="56.25">
      <c r="A258" s="60" t="s">
        <v>538</v>
      </c>
      <c r="B258" s="28" t="s">
        <v>143</v>
      </c>
      <c r="C258" s="28">
        <v>200</v>
      </c>
      <c r="D258" s="27" t="s">
        <v>10</v>
      </c>
      <c r="E258" s="27" t="s">
        <v>57</v>
      </c>
      <c r="F258" s="49">
        <f>SUM('8'!G24)</f>
        <v>7.2</v>
      </c>
      <c r="G258" s="49">
        <f>SUM('8'!H24)</f>
        <v>2</v>
      </c>
      <c r="H258" s="49">
        <f>SUM('8'!I24)</f>
        <v>2</v>
      </c>
    </row>
    <row r="259" spans="1:8" ht="37.5">
      <c r="A259" s="11" t="s">
        <v>145</v>
      </c>
      <c r="B259" s="28" t="s">
        <v>146</v>
      </c>
      <c r="C259" s="28"/>
      <c r="D259" s="27"/>
      <c r="E259" s="27"/>
      <c r="F259" s="49">
        <f>SUM(F260:F261)</f>
        <v>14124.2</v>
      </c>
      <c r="G259" s="49">
        <f>SUM(G260:G261)</f>
        <v>10086.9</v>
      </c>
      <c r="H259" s="49">
        <f>SUM(H260:H261)</f>
        <v>9271.5</v>
      </c>
    </row>
    <row r="260" spans="1:8" ht="112.5">
      <c r="A260" s="60" t="s">
        <v>150</v>
      </c>
      <c r="B260" s="28" t="s">
        <v>147</v>
      </c>
      <c r="C260" s="28">
        <v>100</v>
      </c>
      <c r="D260" s="27" t="s">
        <v>10</v>
      </c>
      <c r="E260" s="27" t="s">
        <v>148</v>
      </c>
      <c r="F260" s="49">
        <f>SUM('8'!G55)</f>
        <v>12119.2</v>
      </c>
      <c r="G260" s="49">
        <f>SUM('8'!H55)</f>
        <v>10065.9</v>
      </c>
      <c r="H260" s="49">
        <f>SUM('8'!I55)</f>
        <v>9250.9</v>
      </c>
    </row>
    <row r="261" spans="1:8" ht="56.25">
      <c r="A261" s="60" t="s">
        <v>151</v>
      </c>
      <c r="B261" s="28" t="s">
        <v>147</v>
      </c>
      <c r="C261" s="28">
        <v>200</v>
      </c>
      <c r="D261" s="27" t="s">
        <v>10</v>
      </c>
      <c r="E261" s="27" t="s">
        <v>148</v>
      </c>
      <c r="F261" s="49">
        <f>SUM('8'!G56)</f>
        <v>2005</v>
      </c>
      <c r="G261" s="49">
        <f>SUM('8'!H56)</f>
        <v>21</v>
      </c>
      <c r="H261" s="49">
        <f>SUM('8'!I56)</f>
        <v>20.6</v>
      </c>
    </row>
    <row r="262" spans="1:8" ht="18.75">
      <c r="A262" s="11" t="s">
        <v>203</v>
      </c>
      <c r="B262" s="28" t="s">
        <v>202</v>
      </c>
      <c r="C262" s="28"/>
      <c r="D262" s="27"/>
      <c r="E262" s="27"/>
      <c r="F262" s="28">
        <f>SUM(F263)</f>
        <v>100</v>
      </c>
      <c r="G262" s="28">
        <f t="shared" ref="G262:H262" si="100">SUM(G263)</f>
        <v>0</v>
      </c>
      <c r="H262" s="28">
        <f t="shared" si="100"/>
        <v>0</v>
      </c>
    </row>
    <row r="263" spans="1:8" ht="75">
      <c r="A263" s="60" t="s">
        <v>204</v>
      </c>
      <c r="B263" s="28" t="s">
        <v>201</v>
      </c>
      <c r="C263" s="28">
        <v>200</v>
      </c>
      <c r="D263" s="27" t="s">
        <v>186</v>
      </c>
      <c r="E263" s="27" t="s">
        <v>129</v>
      </c>
      <c r="F263" s="28">
        <f>SUM('8'!G68)</f>
        <v>100</v>
      </c>
      <c r="G263" s="28">
        <f>SUM('8'!H68)</f>
        <v>0</v>
      </c>
      <c r="H263" s="28">
        <f>SUM('8'!I68)</f>
        <v>0</v>
      </c>
    </row>
    <row r="264" spans="1:8" ht="37.5">
      <c r="A264" s="14" t="s">
        <v>152</v>
      </c>
      <c r="B264" s="42" t="s">
        <v>153</v>
      </c>
      <c r="C264" s="42"/>
      <c r="D264" s="45"/>
      <c r="E264" s="45"/>
      <c r="F264" s="44">
        <f>SUM(F265+F272)</f>
        <v>822.3</v>
      </c>
      <c r="G264" s="44">
        <f t="shared" ref="G264:H264" si="101">SUM(G265+G272)</f>
        <v>146.30000000000001</v>
      </c>
      <c r="H264" s="44">
        <f t="shared" si="101"/>
        <v>146.30000000000001</v>
      </c>
    </row>
    <row r="265" spans="1:8" ht="56.25">
      <c r="A265" s="11" t="s">
        <v>154</v>
      </c>
      <c r="B265" s="28" t="s">
        <v>155</v>
      </c>
      <c r="C265" s="28"/>
      <c r="D265" s="35"/>
      <c r="E265" s="35"/>
      <c r="F265" s="29">
        <f>SUM(F267+F268+F266+F270+F271+F269)</f>
        <v>701</v>
      </c>
      <c r="G265" s="29">
        <f t="shared" ref="G265:H265" si="102">SUM(G267+G268+G266+G270+G271+G269)</f>
        <v>25</v>
      </c>
      <c r="H265" s="29">
        <f t="shared" si="102"/>
        <v>25</v>
      </c>
    </row>
    <row r="266" spans="1:8" ht="131.25">
      <c r="A266" s="19" t="s">
        <v>541</v>
      </c>
      <c r="B266" s="28" t="s">
        <v>210</v>
      </c>
      <c r="C266" s="28">
        <v>200</v>
      </c>
      <c r="D266" s="27" t="s">
        <v>10</v>
      </c>
      <c r="E266" s="27" t="s">
        <v>148</v>
      </c>
      <c r="F266" s="49">
        <f>SUM('8'!G59)</f>
        <v>12</v>
      </c>
      <c r="G266" s="49"/>
      <c r="H266" s="49"/>
    </row>
    <row r="267" spans="1:8" ht="150">
      <c r="A267" s="60" t="s">
        <v>517</v>
      </c>
      <c r="B267" s="28" t="s">
        <v>156</v>
      </c>
      <c r="C267" s="28">
        <v>100</v>
      </c>
      <c r="D267" s="27" t="s">
        <v>10</v>
      </c>
      <c r="E267" s="27" t="s">
        <v>148</v>
      </c>
      <c r="F267" s="49">
        <f>SUM('8'!G60)</f>
        <v>345.9</v>
      </c>
      <c r="G267" s="49">
        <f>SUM('8'!H60)</f>
        <v>0</v>
      </c>
      <c r="H267" s="49">
        <f>SUM('8'!I60)</f>
        <v>0</v>
      </c>
    </row>
    <row r="268" spans="1:8" ht="112.5">
      <c r="A268" s="60" t="s">
        <v>520</v>
      </c>
      <c r="B268" s="28" t="s">
        <v>156</v>
      </c>
      <c r="C268" s="28">
        <v>200</v>
      </c>
      <c r="D268" s="27" t="s">
        <v>10</v>
      </c>
      <c r="E268" s="27" t="s">
        <v>148</v>
      </c>
      <c r="F268" s="49">
        <f>SUM('8'!G61)</f>
        <v>26.1</v>
      </c>
      <c r="G268" s="49">
        <f>SUM('8'!H61)</f>
        <v>0</v>
      </c>
      <c r="H268" s="49">
        <f>SUM('8'!I61)</f>
        <v>0</v>
      </c>
    </row>
    <row r="269" spans="1:8" ht="112.5">
      <c r="A269" s="60" t="s">
        <v>520</v>
      </c>
      <c r="B269" s="28" t="s">
        <v>156</v>
      </c>
      <c r="C269" s="28">
        <v>200</v>
      </c>
      <c r="D269" s="27" t="s">
        <v>129</v>
      </c>
      <c r="E269" s="27" t="s">
        <v>195</v>
      </c>
      <c r="F269" s="49">
        <f>SUM('8'!G393)</f>
        <v>288</v>
      </c>
      <c r="G269" s="49">
        <f>SUM('8'!H393)</f>
        <v>0</v>
      </c>
      <c r="H269" s="49">
        <f>SUM('8'!I393)</f>
        <v>0</v>
      </c>
    </row>
    <row r="270" spans="1:8" ht="56.25">
      <c r="A270" s="20" t="s">
        <v>209</v>
      </c>
      <c r="B270" s="28" t="s">
        <v>562</v>
      </c>
      <c r="C270" s="28">
        <v>200</v>
      </c>
      <c r="D270" s="27" t="s">
        <v>10</v>
      </c>
      <c r="E270" s="27" t="s">
        <v>148</v>
      </c>
      <c r="F270" s="29">
        <f>SUM('8'!G62)</f>
        <v>4</v>
      </c>
      <c r="G270" s="36"/>
      <c r="H270" s="36"/>
    </row>
    <row r="271" spans="1:8" ht="56.25">
      <c r="A271" s="60" t="s">
        <v>198</v>
      </c>
      <c r="B271" s="28" t="s">
        <v>205</v>
      </c>
      <c r="C271" s="28">
        <v>200</v>
      </c>
      <c r="D271" s="27" t="s">
        <v>129</v>
      </c>
      <c r="E271" s="27" t="s">
        <v>195</v>
      </c>
      <c r="F271" s="29">
        <f>SUM('8'!G120)</f>
        <v>25</v>
      </c>
      <c r="G271" s="29">
        <f>SUM('8'!H120)</f>
        <v>25</v>
      </c>
      <c r="H271" s="29">
        <f>SUM('8'!I120)</f>
        <v>25</v>
      </c>
    </row>
    <row r="272" spans="1:8" ht="37.5">
      <c r="A272" s="11" t="s">
        <v>207</v>
      </c>
      <c r="B272" s="28" t="s">
        <v>206</v>
      </c>
      <c r="C272" s="28"/>
      <c r="D272" s="27"/>
      <c r="E272" s="27"/>
      <c r="F272" s="23">
        <f>SUM(F273)</f>
        <v>121.3</v>
      </c>
      <c r="G272" s="23">
        <f t="shared" ref="G272:H272" si="103">SUM(G273)</f>
        <v>121.3</v>
      </c>
      <c r="H272" s="23">
        <f t="shared" si="103"/>
        <v>121.3</v>
      </c>
    </row>
    <row r="273" spans="1:8" ht="37.5">
      <c r="A273" s="60" t="s">
        <v>329</v>
      </c>
      <c r="B273" s="28" t="s">
        <v>208</v>
      </c>
      <c r="C273" s="28">
        <v>500</v>
      </c>
      <c r="D273" s="27" t="s">
        <v>129</v>
      </c>
      <c r="E273" s="27" t="s">
        <v>195</v>
      </c>
      <c r="F273" s="23">
        <f>SUM('8'!G122)</f>
        <v>121.3</v>
      </c>
      <c r="G273" s="23">
        <f>SUM('8'!H122)</f>
        <v>121.3</v>
      </c>
      <c r="H273" s="23">
        <f>SUM('8'!I122)</f>
        <v>121.3</v>
      </c>
    </row>
    <row r="274" spans="1:8" ht="37.5">
      <c r="A274" s="11" t="s">
        <v>225</v>
      </c>
      <c r="B274" s="42" t="s">
        <v>226</v>
      </c>
      <c r="C274" s="42"/>
      <c r="D274" s="39"/>
      <c r="E274" s="39"/>
      <c r="F274" s="34">
        <f>SUM(F275+F277)</f>
        <v>4372.8</v>
      </c>
      <c r="G274" s="34">
        <f t="shared" ref="G274:H274" si="104">SUM(G275+G277)</f>
        <v>4410.5</v>
      </c>
      <c r="H274" s="34">
        <f t="shared" si="104"/>
        <v>4448.6000000000004</v>
      </c>
    </row>
    <row r="275" spans="1:8" ht="56.25">
      <c r="A275" s="11" t="s">
        <v>232</v>
      </c>
      <c r="B275" s="28" t="s">
        <v>227</v>
      </c>
      <c r="C275" s="28"/>
      <c r="D275" s="38"/>
      <c r="E275" s="38"/>
      <c r="F275" s="23">
        <f>SUM(F276)</f>
        <v>600</v>
      </c>
      <c r="G275" s="23">
        <f t="shared" ref="G275:H275" si="105">SUM(G276)</f>
        <v>600</v>
      </c>
      <c r="H275" s="23">
        <f t="shared" si="105"/>
        <v>600</v>
      </c>
    </row>
    <row r="276" spans="1:8" ht="75">
      <c r="A276" s="60" t="s">
        <v>234</v>
      </c>
      <c r="B276" s="28" t="s">
        <v>233</v>
      </c>
      <c r="C276" s="28">
        <v>600</v>
      </c>
      <c r="D276" s="27" t="s">
        <v>222</v>
      </c>
      <c r="E276" s="27" t="s">
        <v>57</v>
      </c>
      <c r="F276" s="23">
        <f>SUM('8'!G172)</f>
        <v>600</v>
      </c>
      <c r="G276" s="23">
        <f>SUM('8'!H172)</f>
        <v>600</v>
      </c>
      <c r="H276" s="23">
        <f>SUM('8'!I172)</f>
        <v>600</v>
      </c>
    </row>
    <row r="277" spans="1:8" ht="18.75">
      <c r="A277" s="11" t="s">
        <v>229</v>
      </c>
      <c r="B277" s="28" t="s">
        <v>228</v>
      </c>
      <c r="C277" s="28"/>
      <c r="D277" s="38"/>
      <c r="E277" s="38"/>
      <c r="F277" s="28">
        <f>SUM(F278)</f>
        <v>3772.8</v>
      </c>
      <c r="G277" s="28">
        <f t="shared" ref="G277:H277" si="106">SUM(G278)</f>
        <v>3810.5</v>
      </c>
      <c r="H277" s="28">
        <f t="shared" si="106"/>
        <v>3848.6</v>
      </c>
    </row>
    <row r="278" spans="1:8" ht="75">
      <c r="A278" s="82" t="s">
        <v>230</v>
      </c>
      <c r="B278" s="28" t="s">
        <v>231</v>
      </c>
      <c r="C278" s="28">
        <v>300</v>
      </c>
      <c r="D278" s="27" t="s">
        <v>222</v>
      </c>
      <c r="E278" s="27" t="s">
        <v>10</v>
      </c>
      <c r="F278" s="28">
        <f>SUM('8'!G159)</f>
        <v>3772.8</v>
      </c>
      <c r="G278" s="28">
        <f>SUM('8'!H159)</f>
        <v>3810.5</v>
      </c>
      <c r="H278" s="28">
        <f>SUM('8'!I159)</f>
        <v>3848.6</v>
      </c>
    </row>
    <row r="279" spans="1:8" ht="19.5">
      <c r="A279" s="11" t="s">
        <v>213</v>
      </c>
      <c r="B279" s="42" t="s">
        <v>214</v>
      </c>
      <c r="C279" s="42"/>
      <c r="D279" s="39"/>
      <c r="E279" s="39"/>
      <c r="F279" s="34">
        <f>SUM(F280+F282)</f>
        <v>25</v>
      </c>
      <c r="G279" s="34">
        <f>SUM(G280+G282)</f>
        <v>25</v>
      </c>
      <c r="H279" s="34">
        <f>SUM(H280+H282)</f>
        <v>25</v>
      </c>
    </row>
    <row r="280" spans="1:8" ht="37.5">
      <c r="A280" s="11" t="s">
        <v>216</v>
      </c>
      <c r="B280" s="28" t="s">
        <v>215</v>
      </c>
      <c r="C280" s="28"/>
      <c r="D280" s="38"/>
      <c r="E280" s="38"/>
      <c r="F280" s="23">
        <f>SUM(F281)</f>
        <v>5</v>
      </c>
      <c r="G280" s="23">
        <f t="shared" ref="G280:H280" si="107">SUM(G281)</f>
        <v>5</v>
      </c>
      <c r="H280" s="23">
        <f t="shared" si="107"/>
        <v>5</v>
      </c>
    </row>
    <row r="281" spans="1:8" ht="93.75">
      <c r="A281" s="60" t="s">
        <v>217</v>
      </c>
      <c r="B281" s="28" t="s">
        <v>564</v>
      </c>
      <c r="C281" s="28">
        <v>200</v>
      </c>
      <c r="D281" s="27" t="s">
        <v>12</v>
      </c>
      <c r="E281" s="27" t="s">
        <v>57</v>
      </c>
      <c r="F281" s="23">
        <f>SUM('8'!G144)</f>
        <v>5</v>
      </c>
      <c r="G281" s="23">
        <f>SUM('8'!H144)</f>
        <v>5</v>
      </c>
      <c r="H281" s="23">
        <f>SUM('8'!I144)</f>
        <v>5</v>
      </c>
    </row>
    <row r="282" spans="1:8" ht="18.75">
      <c r="A282" s="11" t="s">
        <v>218</v>
      </c>
      <c r="B282" s="28" t="s">
        <v>219</v>
      </c>
      <c r="C282" s="28"/>
      <c r="D282" s="27"/>
      <c r="E282" s="27"/>
      <c r="F282" s="23">
        <f>SUM(F283:F284)</f>
        <v>20</v>
      </c>
      <c r="G282" s="23">
        <f t="shared" ref="G282:H282" si="108">SUM(G283:G284)</f>
        <v>20</v>
      </c>
      <c r="H282" s="23">
        <f t="shared" si="108"/>
        <v>20</v>
      </c>
    </row>
    <row r="283" spans="1:8" ht="75">
      <c r="A283" s="60" t="s">
        <v>220</v>
      </c>
      <c r="B283" s="28" t="s">
        <v>278</v>
      </c>
      <c r="C283" s="28">
        <v>200</v>
      </c>
      <c r="D283" s="27" t="s">
        <v>12</v>
      </c>
      <c r="E283" s="27" t="s">
        <v>57</v>
      </c>
      <c r="F283" s="23">
        <f>SUM('8'!G146)</f>
        <v>10</v>
      </c>
      <c r="G283" s="23">
        <f>SUM('8'!H146)</f>
        <v>10</v>
      </c>
      <c r="H283" s="23">
        <f>SUM('8'!I146)</f>
        <v>10</v>
      </c>
    </row>
    <row r="284" spans="1:8" ht="75">
      <c r="A284" s="60" t="s">
        <v>543</v>
      </c>
      <c r="B284" s="28" t="s">
        <v>521</v>
      </c>
      <c r="C284" s="28">
        <v>200</v>
      </c>
      <c r="D284" s="27" t="s">
        <v>12</v>
      </c>
      <c r="E284" s="27" t="s">
        <v>57</v>
      </c>
      <c r="F284" s="29">
        <f>SUM('8'!G147)</f>
        <v>10</v>
      </c>
      <c r="G284" s="29">
        <f>SUM('8'!H147)</f>
        <v>10</v>
      </c>
      <c r="H284" s="29">
        <f>SUM('8'!I147)</f>
        <v>10</v>
      </c>
    </row>
  </sheetData>
  <autoFilter ref="B1:B284"/>
  <mergeCells count="3">
    <mergeCell ref="A1:C6"/>
    <mergeCell ref="D1:H6"/>
    <mergeCell ref="A7:H7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74.625" customWidth="1"/>
  </cols>
  <sheetData>
    <row r="1" spans="1:1" ht="75">
      <c r="A1" s="60" t="s">
        <v>593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popova</cp:lastModifiedBy>
  <cp:lastPrinted>2020-01-20T12:06:26Z</cp:lastPrinted>
  <dcterms:created xsi:type="dcterms:W3CDTF">2019-09-30T18:12:57Z</dcterms:created>
  <dcterms:modified xsi:type="dcterms:W3CDTF">2023-12-21T10:10:27Z</dcterms:modified>
</cp:coreProperties>
</file>