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105" windowWidth="8415" windowHeight="3345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Лист1!$A$7</definedName>
  </definedNames>
  <calcPr calcId="124519"/>
</workbook>
</file>

<file path=xl/calcChain.xml><?xml version="1.0" encoding="utf-8"?>
<calcChain xmlns="http://schemas.openxmlformats.org/spreadsheetml/2006/main">
  <c r="H16" i="1"/>
  <c r="F16"/>
  <c r="D16"/>
  <c r="C23" l="1"/>
  <c r="B23"/>
  <c r="F12" l="1"/>
  <c r="F20" s="1"/>
  <c r="E18" l="1"/>
  <c r="F18"/>
  <c r="B18" s="1"/>
  <c r="G18"/>
  <c r="H18"/>
  <c r="I18"/>
  <c r="J18"/>
  <c r="K18"/>
  <c r="L18"/>
  <c r="M18"/>
  <c r="N18"/>
  <c r="O18"/>
  <c r="D18"/>
  <c r="E16"/>
  <c r="G16"/>
  <c r="I16"/>
  <c r="B15"/>
  <c r="C15"/>
  <c r="C19"/>
  <c r="B14"/>
  <c r="C18" l="1"/>
  <c r="F21"/>
  <c r="B19"/>
  <c r="C14" l="1"/>
  <c r="E12"/>
  <c r="E20" s="1"/>
  <c r="E21" s="1"/>
  <c r="G12"/>
  <c r="G20" s="1"/>
  <c r="G21" s="1"/>
  <c r="H12"/>
  <c r="I12"/>
  <c r="I20" s="1"/>
  <c r="I21" s="1"/>
  <c r="J12"/>
  <c r="J17" s="1"/>
  <c r="K12"/>
  <c r="K17" s="1"/>
  <c r="K16" s="1"/>
  <c r="L12"/>
  <c r="L17" s="1"/>
  <c r="L16" s="1"/>
  <c r="M12"/>
  <c r="M17" s="1"/>
  <c r="M16" s="1"/>
  <c r="N12"/>
  <c r="N17" s="1"/>
  <c r="N16" s="1"/>
  <c r="O12"/>
  <c r="O17" s="1"/>
  <c r="O16" s="1"/>
  <c r="D12"/>
  <c r="D20" s="1"/>
  <c r="D21" s="1"/>
  <c r="J16" l="1"/>
  <c r="J20" s="1"/>
  <c r="N20"/>
  <c r="N21" s="1"/>
  <c r="L20"/>
  <c r="L21" s="1"/>
  <c r="M20"/>
  <c r="M21" s="1"/>
  <c r="O20"/>
  <c r="O21" s="1"/>
  <c r="H20"/>
  <c r="H21" s="1"/>
  <c r="B12"/>
  <c r="C12"/>
  <c r="C17" l="1"/>
  <c r="B17"/>
  <c r="C16" l="1"/>
  <c r="C20" s="1"/>
  <c r="C21" s="1"/>
  <c r="K20"/>
  <c r="K21" s="1"/>
  <c r="J21"/>
  <c r="B16"/>
  <c r="B20" s="1"/>
  <c r="B21" s="1"/>
</calcChain>
</file>

<file path=xl/sharedStrings.xml><?xml version="1.0" encoding="utf-8"?>
<sst xmlns="http://schemas.openxmlformats.org/spreadsheetml/2006/main" count="40" uniqueCount="29">
  <si>
    <t>Всего бюджет</t>
  </si>
  <si>
    <t>Консолидированный</t>
  </si>
  <si>
    <t>Районный</t>
  </si>
  <si>
    <t>консолидированный</t>
  </si>
  <si>
    <t>районный</t>
  </si>
  <si>
    <t>ДОХОДЫ,</t>
  </si>
  <si>
    <t>в том числе:</t>
  </si>
  <si>
    <t>Налоговые и неналоговые</t>
  </si>
  <si>
    <t>Безвозмездные перечисления</t>
  </si>
  <si>
    <t>РАСХОДЫ, в том числе</t>
  </si>
  <si>
    <t>на реализацию муниципальных программ</t>
  </si>
  <si>
    <t>на реализацию непрограммных мероприятий</t>
  </si>
  <si>
    <t>по обслуживанию муниципального долга</t>
  </si>
  <si>
    <t>ДЕФИЦИТ</t>
  </si>
  <si>
    <t>ИСТОЧНИКИ ФИНАНСИРОВАНИЯ БЮДЖЕТА,</t>
  </si>
  <si>
    <t>Долг</t>
  </si>
  <si>
    <t>Использование остатков средств бюджета</t>
  </si>
  <si>
    <t>2021 год</t>
  </si>
  <si>
    <t>2022 год</t>
  </si>
  <si>
    <t>Приложение 1</t>
  </si>
  <si>
    <t xml:space="preserve">к постановлению администрации </t>
  </si>
  <si>
    <t>Панинского муниципального района</t>
  </si>
  <si>
    <r>
      <t xml:space="preserve">                                                                                                                                                                               1.</t>
    </r>
    <r>
      <rPr>
        <b/>
        <sz val="7"/>
        <color rgb="FF000000"/>
        <rFont val="Times New Roman"/>
        <family val="1"/>
        <charset val="204"/>
      </rPr>
      <t xml:space="preserve">    </t>
    </r>
    <r>
      <rPr>
        <b/>
        <sz val="14"/>
        <color rgb="FF000000"/>
        <rFont val="Times New Roman"/>
        <family val="1"/>
        <charset val="204"/>
      </rPr>
      <t xml:space="preserve">Прогноз основных характеристик бюджета Панинского муниципального района </t>
    </r>
  </si>
  <si>
    <t>2023 год</t>
  </si>
  <si>
    <t>2024 год</t>
  </si>
  <si>
    <t>2025 год</t>
  </si>
  <si>
    <t>2026 год</t>
  </si>
  <si>
    <t xml:space="preserve">                                                                                                                                                                        Бюджетный прогноз Панинского муниципального района  на период 2021-2026 г</t>
  </si>
  <si>
    <t>от 17.02.2021 № 54</t>
  </si>
</sst>
</file>

<file path=xl/styles.xml><?xml version="1.0" encoding="utf-8"?>
<styleSheet xmlns="http://schemas.openxmlformats.org/spreadsheetml/2006/main">
  <numFmts count="1">
    <numFmt numFmtId="164" formatCode="#,##0.0"/>
  </numFmts>
  <fonts count="1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8" fillId="2" borderId="5" xfId="0" applyFont="1" applyFill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0" fontId="1" fillId="2" borderId="2" xfId="0" applyFont="1" applyFill="1" applyBorder="1" applyAlignment="1">
      <alignment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164" fontId="8" fillId="2" borderId="4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0" fillId="2" borderId="0" xfId="0" applyFill="1"/>
    <xf numFmtId="0" fontId="7" fillId="2" borderId="0" xfId="1" applyFill="1" applyAlignment="1" applyProtection="1">
      <alignment horizontal="right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 textRotation="90" wrapText="1"/>
    </xf>
    <xf numFmtId="164" fontId="1" fillId="2" borderId="1" xfId="0" applyNumberFormat="1" applyFont="1" applyFill="1" applyBorder="1" applyAlignment="1">
      <alignment vertical="top" wrapText="1"/>
    </xf>
    <xf numFmtId="164" fontId="10" fillId="0" borderId="0" xfId="0" applyNumberFormat="1" applyFont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164" fontId="9" fillId="2" borderId="1" xfId="0" applyNumberFormat="1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top" wrapText="1"/>
    </xf>
    <xf numFmtId="164" fontId="8" fillId="2" borderId="1" xfId="0" applyNumberFormat="1" applyFont="1" applyFill="1" applyBorder="1" applyAlignment="1">
      <alignment horizontal="center" vertical="top" wrapText="1"/>
    </xf>
    <xf numFmtId="164" fontId="8" fillId="2" borderId="2" xfId="0" applyNumberFormat="1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7"/>
  <sheetViews>
    <sheetView tabSelected="1" workbookViewId="0">
      <selection activeCell="J5" sqref="J5"/>
    </sheetView>
  </sheetViews>
  <sheetFormatPr defaultRowHeight="15"/>
  <cols>
    <col min="1" max="1" width="23" customWidth="1"/>
    <col min="2" max="3" width="13.140625" customWidth="1"/>
    <col min="4" max="4" width="11.28515625" customWidth="1"/>
    <col min="5" max="5" width="11.85546875" customWidth="1"/>
    <col min="6" max="11" width="11.28515625" customWidth="1"/>
    <col min="12" max="12" width="12.7109375" customWidth="1"/>
    <col min="13" max="13" width="11.28515625" customWidth="1"/>
    <col min="14" max="14" width="12.140625" customWidth="1"/>
    <col min="15" max="15" width="11.28515625" customWidth="1"/>
  </cols>
  <sheetData>
    <row r="1" spans="1:15">
      <c r="A1" s="11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pans="1:15">
      <c r="A2" s="13"/>
      <c r="B2" s="12"/>
      <c r="C2" s="12"/>
      <c r="D2" s="12"/>
      <c r="E2" s="12"/>
      <c r="F2" s="12"/>
      <c r="G2" s="12"/>
      <c r="H2" s="12"/>
      <c r="I2" s="12"/>
      <c r="J2" s="14" t="s">
        <v>19</v>
      </c>
      <c r="K2" s="14"/>
      <c r="L2" s="12"/>
      <c r="M2" s="12"/>
      <c r="N2" s="12"/>
      <c r="O2" s="12"/>
    </row>
    <row r="3" spans="1:15">
      <c r="A3" s="15"/>
      <c r="B3" s="12"/>
      <c r="C3" s="12"/>
      <c r="D3" s="12"/>
      <c r="E3" s="12"/>
      <c r="F3" s="12"/>
      <c r="G3" s="12"/>
      <c r="H3" s="12"/>
      <c r="I3" s="12"/>
      <c r="J3" s="12" t="s">
        <v>20</v>
      </c>
      <c r="K3" s="12"/>
      <c r="L3" s="13"/>
      <c r="M3" s="12"/>
      <c r="N3" s="12"/>
      <c r="O3" s="12"/>
    </row>
    <row r="4" spans="1:15">
      <c r="A4" s="15"/>
      <c r="B4" s="12"/>
      <c r="C4" s="12"/>
      <c r="D4" s="12"/>
      <c r="E4" s="12"/>
      <c r="F4" s="12"/>
      <c r="G4" s="12"/>
      <c r="H4" s="12"/>
      <c r="I4" s="12"/>
      <c r="J4" s="12" t="s">
        <v>21</v>
      </c>
      <c r="K4" s="12"/>
      <c r="L4" s="15"/>
      <c r="M4" s="12"/>
      <c r="N4" s="12"/>
      <c r="O4" s="12"/>
    </row>
    <row r="5" spans="1:15">
      <c r="A5" s="11"/>
      <c r="B5" s="12"/>
      <c r="C5" s="12"/>
      <c r="D5" s="12"/>
      <c r="E5" s="12"/>
      <c r="F5" s="12"/>
      <c r="G5" s="12"/>
      <c r="H5" s="12"/>
      <c r="I5" s="12"/>
      <c r="J5" s="12" t="s">
        <v>28</v>
      </c>
      <c r="K5" s="12"/>
      <c r="L5" s="15"/>
      <c r="M5" s="12"/>
      <c r="N5" s="12"/>
      <c r="O5" s="12"/>
    </row>
    <row r="6" spans="1:15" ht="18.75">
      <c r="A6" s="16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18.75">
      <c r="A7" s="16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18.75">
      <c r="A8" s="16" t="s">
        <v>22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ht="15.75" thickBot="1">
      <c r="A9" s="17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ht="15.75" thickBot="1">
      <c r="A10" s="30"/>
      <c r="B10" s="27" t="s">
        <v>0</v>
      </c>
      <c r="C10" s="28"/>
      <c r="D10" s="27" t="s">
        <v>17</v>
      </c>
      <c r="E10" s="28"/>
      <c r="F10" s="27" t="s">
        <v>18</v>
      </c>
      <c r="G10" s="28"/>
      <c r="H10" s="27" t="s">
        <v>23</v>
      </c>
      <c r="I10" s="28"/>
      <c r="J10" s="27" t="s">
        <v>24</v>
      </c>
      <c r="K10" s="28"/>
      <c r="L10" s="27" t="s">
        <v>25</v>
      </c>
      <c r="M10" s="28"/>
      <c r="N10" s="27" t="s">
        <v>26</v>
      </c>
      <c r="O10" s="28"/>
    </row>
    <row r="11" spans="1:15" ht="77.25" customHeight="1" thickBot="1">
      <c r="A11" s="22"/>
      <c r="B11" s="8" t="s">
        <v>1</v>
      </c>
      <c r="C11" s="8" t="s">
        <v>2</v>
      </c>
      <c r="D11" s="18" t="s">
        <v>3</v>
      </c>
      <c r="E11" s="18" t="s">
        <v>4</v>
      </c>
      <c r="F11" s="18" t="s">
        <v>3</v>
      </c>
      <c r="G11" s="18" t="s">
        <v>4</v>
      </c>
      <c r="H11" s="18" t="s">
        <v>3</v>
      </c>
      <c r="I11" s="18" t="s">
        <v>4</v>
      </c>
      <c r="J11" s="18" t="s">
        <v>3</v>
      </c>
      <c r="K11" s="18" t="s">
        <v>4</v>
      </c>
      <c r="L11" s="18" t="s">
        <v>3</v>
      </c>
      <c r="M11" s="18" t="s">
        <v>4</v>
      </c>
      <c r="N11" s="18" t="s">
        <v>3</v>
      </c>
      <c r="O11" s="18" t="s">
        <v>4</v>
      </c>
    </row>
    <row r="12" spans="1:15">
      <c r="A12" s="1" t="s">
        <v>5</v>
      </c>
      <c r="B12" s="25">
        <f>D12+F12+H12+J12+L12+N12</f>
        <v>3736385.8</v>
      </c>
      <c r="C12" s="25">
        <f>E12+G12+I12+K12+M12+O12</f>
        <v>2729510.1999999997</v>
      </c>
      <c r="D12" s="25">
        <f>D14+D15</f>
        <v>673879.1</v>
      </c>
      <c r="E12" s="25">
        <f t="shared" ref="E12:O12" si="0">E14+E15</f>
        <v>564187.4</v>
      </c>
      <c r="F12" s="25">
        <f>F14+F15</f>
        <v>659456.4</v>
      </c>
      <c r="G12" s="25">
        <f>G14+G15</f>
        <v>387749.6</v>
      </c>
      <c r="H12" s="25">
        <f t="shared" si="0"/>
        <v>641667.6</v>
      </c>
      <c r="I12" s="25">
        <f t="shared" si="0"/>
        <v>438482.3</v>
      </c>
      <c r="J12" s="25">
        <f t="shared" si="0"/>
        <v>580023.9</v>
      </c>
      <c r="K12" s="25">
        <f t="shared" si="0"/>
        <v>442344.3</v>
      </c>
      <c r="L12" s="25">
        <f t="shared" si="0"/>
        <v>587056.9</v>
      </c>
      <c r="M12" s="25">
        <f t="shared" si="0"/>
        <v>446324.3</v>
      </c>
      <c r="N12" s="25">
        <f t="shared" si="0"/>
        <v>594301.9</v>
      </c>
      <c r="O12" s="25">
        <f t="shared" si="0"/>
        <v>450422.3</v>
      </c>
    </row>
    <row r="13" spans="1:15" ht="15.75" thickBot="1">
      <c r="A13" s="2" t="s">
        <v>6</v>
      </c>
      <c r="B13" s="29"/>
      <c r="C13" s="29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</row>
    <row r="14" spans="1:15" ht="30.6" customHeight="1" thickBot="1">
      <c r="A14" s="3" t="s">
        <v>7</v>
      </c>
      <c r="B14" s="4">
        <f>D14+F14+H14+J14+L14+N14</f>
        <v>1391787</v>
      </c>
      <c r="C14" s="4">
        <f>E14+G14+I14+K14+M14+O14</f>
        <v>781763</v>
      </c>
      <c r="D14" s="4">
        <v>217663</v>
      </c>
      <c r="E14" s="4">
        <v>119339</v>
      </c>
      <c r="F14" s="4">
        <v>221825</v>
      </c>
      <c r="G14" s="4">
        <v>123724</v>
      </c>
      <c r="H14" s="4">
        <v>227626</v>
      </c>
      <c r="I14" s="4">
        <v>128764</v>
      </c>
      <c r="J14" s="4">
        <v>234454</v>
      </c>
      <c r="K14" s="4">
        <v>132626</v>
      </c>
      <c r="L14" s="4">
        <v>241487</v>
      </c>
      <c r="M14" s="4">
        <v>136606</v>
      </c>
      <c r="N14" s="4">
        <v>248732</v>
      </c>
      <c r="O14" s="4">
        <v>140704</v>
      </c>
    </row>
    <row r="15" spans="1:15" ht="33" customHeight="1" thickBot="1">
      <c r="A15" s="3" t="s">
        <v>8</v>
      </c>
      <c r="B15" s="4">
        <f t="shared" ref="B15:B19" si="1">D15+F15+H15+J15+L15+N15</f>
        <v>2344598.7999999998</v>
      </c>
      <c r="C15" s="4">
        <f>E15+G15+I15+K15+M15+O15</f>
        <v>1947747.2000000002</v>
      </c>
      <c r="D15" s="4">
        <v>456216.1</v>
      </c>
      <c r="E15" s="4">
        <v>444848.4</v>
      </c>
      <c r="F15" s="4">
        <v>437631.4</v>
      </c>
      <c r="G15" s="4">
        <v>264025.59999999998</v>
      </c>
      <c r="H15" s="4">
        <v>414041.59999999998</v>
      </c>
      <c r="I15" s="4">
        <v>309718.3</v>
      </c>
      <c r="J15" s="4">
        <v>345569.9</v>
      </c>
      <c r="K15" s="4">
        <v>309718.3</v>
      </c>
      <c r="L15" s="4">
        <v>345569.9</v>
      </c>
      <c r="M15" s="4">
        <v>309718.3</v>
      </c>
      <c r="N15" s="4">
        <v>345569.9</v>
      </c>
      <c r="O15" s="4">
        <v>309718.3</v>
      </c>
    </row>
    <row r="16" spans="1:15" ht="29.25" thickBot="1">
      <c r="A16" s="2" t="s">
        <v>9</v>
      </c>
      <c r="B16" s="5">
        <f>D16+F16+H16+J16+L16+N16</f>
        <v>3886490.2900000005</v>
      </c>
      <c r="C16" s="5">
        <f t="shared" ref="C16:C19" si="2">E16+G16+I16+K16+M16+O16</f>
        <v>2731105.66</v>
      </c>
      <c r="D16" s="5">
        <f t="shared" ref="D16:O16" si="3">D17</f>
        <v>723396.3</v>
      </c>
      <c r="E16" s="5">
        <f t="shared" si="3"/>
        <v>529608.4</v>
      </c>
      <c r="F16" s="5">
        <f t="shared" si="3"/>
        <v>676716.9</v>
      </c>
      <c r="G16" s="5">
        <f>G17</f>
        <v>399307.6</v>
      </c>
      <c r="H16" s="5">
        <f t="shared" si="3"/>
        <v>659916.6</v>
      </c>
      <c r="I16" s="5">
        <f t="shared" si="3"/>
        <v>426285.3</v>
      </c>
      <c r="J16" s="5">
        <f t="shared" si="3"/>
        <v>603469.30000000005</v>
      </c>
      <c r="K16" s="5">
        <f t="shared" si="3"/>
        <v>455606.89999999997</v>
      </c>
      <c r="L16" s="5">
        <f t="shared" si="3"/>
        <v>608790.73</v>
      </c>
      <c r="M16" s="5">
        <f t="shared" si="3"/>
        <v>458618.83999999997</v>
      </c>
      <c r="N16" s="5">
        <f t="shared" si="3"/>
        <v>614200.46000000008</v>
      </c>
      <c r="O16" s="5">
        <f t="shared" si="3"/>
        <v>461678.62</v>
      </c>
    </row>
    <row r="17" spans="1:15" ht="26.25" thickBot="1">
      <c r="A17" s="6" t="s">
        <v>10</v>
      </c>
      <c r="B17" s="4">
        <f t="shared" si="1"/>
        <v>3886490.2900000005</v>
      </c>
      <c r="C17" s="4">
        <f>E17+G17+I17+K17+M17+O17</f>
        <v>2731105.66</v>
      </c>
      <c r="D17" s="5">
        <v>723396.3</v>
      </c>
      <c r="E17" s="4">
        <v>529608.4</v>
      </c>
      <c r="F17" s="5">
        <v>676716.9</v>
      </c>
      <c r="G17" s="4">
        <v>399307.6</v>
      </c>
      <c r="H17" s="5">
        <v>659916.6</v>
      </c>
      <c r="I17" s="4">
        <v>426285.3</v>
      </c>
      <c r="J17" s="4">
        <f>SUM(J14*10%+J12)</f>
        <v>603469.30000000005</v>
      </c>
      <c r="K17" s="4">
        <f>SUM(K14*10%+K12)</f>
        <v>455606.89999999997</v>
      </c>
      <c r="L17" s="4">
        <f>SUM(L14*9%+L12)</f>
        <v>608790.73</v>
      </c>
      <c r="M17" s="4">
        <f>SUM(M14*9%+M12)</f>
        <v>458618.83999999997</v>
      </c>
      <c r="N17" s="4">
        <f>SUM(N14*8%+N12)</f>
        <v>614200.46000000008</v>
      </c>
      <c r="O17" s="4">
        <f>SUM(O14*8%+O12)</f>
        <v>461678.62</v>
      </c>
    </row>
    <row r="18" spans="1:15" ht="45.75" thickBot="1">
      <c r="A18" s="3" t="s">
        <v>11</v>
      </c>
      <c r="B18" s="4">
        <f t="shared" si="1"/>
        <v>0</v>
      </c>
      <c r="C18" s="4">
        <f t="shared" si="2"/>
        <v>0</v>
      </c>
      <c r="D18" s="4">
        <f>0</f>
        <v>0</v>
      </c>
      <c r="E18" s="4">
        <f>0</f>
        <v>0</v>
      </c>
      <c r="F18" s="4">
        <f>0</f>
        <v>0</v>
      </c>
      <c r="G18" s="4">
        <f>0</f>
        <v>0</v>
      </c>
      <c r="H18" s="4">
        <f>0</f>
        <v>0</v>
      </c>
      <c r="I18" s="4">
        <f>0</f>
        <v>0</v>
      </c>
      <c r="J18" s="4">
        <f>0</f>
        <v>0</v>
      </c>
      <c r="K18" s="4">
        <f>0</f>
        <v>0</v>
      </c>
      <c r="L18" s="4">
        <f>0</f>
        <v>0</v>
      </c>
      <c r="M18" s="4">
        <f>0</f>
        <v>0</v>
      </c>
      <c r="N18" s="4">
        <f>0</f>
        <v>0</v>
      </c>
      <c r="O18" s="4">
        <f>0</f>
        <v>0</v>
      </c>
    </row>
    <row r="19" spans="1:15" ht="30.75" thickBot="1">
      <c r="A19" s="3" t="s">
        <v>12</v>
      </c>
      <c r="B19" s="4">
        <f t="shared" si="1"/>
        <v>72</v>
      </c>
      <c r="C19" s="4">
        <f t="shared" si="2"/>
        <v>0</v>
      </c>
      <c r="D19" s="4">
        <v>18</v>
      </c>
      <c r="E19" s="4"/>
      <c r="F19" s="4">
        <v>18</v>
      </c>
      <c r="G19" s="4"/>
      <c r="H19" s="4">
        <v>18</v>
      </c>
      <c r="I19" s="4"/>
      <c r="J19" s="4">
        <v>7</v>
      </c>
      <c r="K19" s="4"/>
      <c r="L19" s="4">
        <v>6</v>
      </c>
      <c r="M19" s="4"/>
      <c r="N19" s="4">
        <v>5</v>
      </c>
      <c r="O19" s="4"/>
    </row>
    <row r="20" spans="1:15" ht="15.75" thickBot="1">
      <c r="A20" s="3" t="s">
        <v>13</v>
      </c>
      <c r="B20" s="4">
        <f>B26-B16</f>
        <v>-3886490.2900000005</v>
      </c>
      <c r="C20" s="4">
        <f>C12-C16</f>
        <v>-1595.4600000004284</v>
      </c>
      <c r="D20" s="4">
        <f>D12-D16</f>
        <v>-49517.20000000007</v>
      </c>
      <c r="E20" s="4">
        <f>E12-E16</f>
        <v>34579</v>
      </c>
      <c r="F20" s="4">
        <f>F12-F16</f>
        <v>-17260.5</v>
      </c>
      <c r="G20" s="4">
        <f t="shared" ref="G20:O20" si="4">G12-G16</f>
        <v>-11558</v>
      </c>
      <c r="H20" s="4">
        <f>H12-H16</f>
        <v>-18249</v>
      </c>
      <c r="I20" s="4">
        <f t="shared" si="4"/>
        <v>12197</v>
      </c>
      <c r="J20" s="4">
        <f>J12-J16</f>
        <v>-23445.400000000023</v>
      </c>
      <c r="K20" s="4">
        <f t="shared" si="4"/>
        <v>-13262.599999999977</v>
      </c>
      <c r="L20" s="4">
        <f t="shared" si="4"/>
        <v>-21733.829999999958</v>
      </c>
      <c r="M20" s="4">
        <f t="shared" si="4"/>
        <v>-12294.539999999979</v>
      </c>
      <c r="N20" s="4">
        <f t="shared" si="4"/>
        <v>-19898.560000000056</v>
      </c>
      <c r="O20" s="4">
        <f t="shared" si="4"/>
        <v>-11256.320000000007</v>
      </c>
    </row>
    <row r="21" spans="1:15" ht="45">
      <c r="A21" s="7" t="s">
        <v>14</v>
      </c>
      <c r="B21" s="21">
        <f>-B20</f>
        <v>3886490.2900000005</v>
      </c>
      <c r="C21" s="21">
        <f t="shared" ref="C21:O21" si="5">-C20</f>
        <v>1595.4600000004284</v>
      </c>
      <c r="D21" s="21">
        <f t="shared" si="5"/>
        <v>49517.20000000007</v>
      </c>
      <c r="E21" s="21">
        <f t="shared" si="5"/>
        <v>-34579</v>
      </c>
      <c r="F21" s="21">
        <f t="shared" si="5"/>
        <v>17260.5</v>
      </c>
      <c r="G21" s="21">
        <f t="shared" si="5"/>
        <v>11558</v>
      </c>
      <c r="H21" s="21">
        <f t="shared" si="5"/>
        <v>18249</v>
      </c>
      <c r="I21" s="23">
        <f t="shared" si="5"/>
        <v>-12197</v>
      </c>
      <c r="J21" s="21">
        <f t="shared" si="5"/>
        <v>23445.400000000023</v>
      </c>
      <c r="K21" s="21">
        <f t="shared" si="5"/>
        <v>13262.599999999977</v>
      </c>
      <c r="L21" s="21">
        <f t="shared" si="5"/>
        <v>21733.829999999958</v>
      </c>
      <c r="M21" s="21">
        <f t="shared" si="5"/>
        <v>12294.539999999979</v>
      </c>
      <c r="N21" s="21">
        <f t="shared" si="5"/>
        <v>19898.560000000056</v>
      </c>
      <c r="O21" s="21">
        <f t="shared" si="5"/>
        <v>11256.320000000007</v>
      </c>
    </row>
    <row r="22" spans="1:15" ht="15.75" thickBot="1">
      <c r="A22" s="3" t="s">
        <v>6</v>
      </c>
      <c r="B22" s="22"/>
      <c r="C22" s="22"/>
      <c r="D22" s="22"/>
      <c r="E22" s="22"/>
      <c r="F22" s="22"/>
      <c r="G22" s="22"/>
      <c r="H22" s="22"/>
      <c r="I22" s="24"/>
      <c r="J22" s="22"/>
      <c r="K22" s="22"/>
      <c r="L22" s="22"/>
      <c r="M22" s="22"/>
      <c r="N22" s="22"/>
      <c r="O22" s="22"/>
    </row>
    <row r="23" spans="1:15" ht="15.75" thickBot="1">
      <c r="A23" s="3" t="s">
        <v>15</v>
      </c>
      <c r="B23" s="19">
        <f>D23+F23+H23+J23+L23+N23</f>
        <v>50670.799999999996</v>
      </c>
      <c r="C23" s="4">
        <f>E23+G23+I23+K23+M23+O23</f>
        <v>0</v>
      </c>
      <c r="D23" s="4">
        <v>9954.7999999999993</v>
      </c>
      <c r="E23" s="4">
        <v>0</v>
      </c>
      <c r="F23" s="4">
        <v>9306.4</v>
      </c>
      <c r="G23" s="4">
        <v>0</v>
      </c>
      <c r="H23" s="4">
        <v>8724.7999999999993</v>
      </c>
      <c r="I23" s="4">
        <v>0</v>
      </c>
      <c r="J23" s="4">
        <v>8143.2</v>
      </c>
      <c r="K23" s="4">
        <v>0</v>
      </c>
      <c r="L23" s="4">
        <v>7561.6</v>
      </c>
      <c r="M23" s="4">
        <v>0</v>
      </c>
      <c r="N23" s="4">
        <v>6980</v>
      </c>
      <c r="O23" s="4">
        <v>0</v>
      </c>
    </row>
    <row r="24" spans="1:15" ht="45.75" thickBot="1">
      <c r="A24" s="9" t="s">
        <v>16</v>
      </c>
      <c r="B24" s="10"/>
      <c r="C24" s="8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6" spans="1:15">
      <c r="D26" s="20"/>
    </row>
    <row r="27" spans="1:15">
      <c r="D27" s="20"/>
    </row>
  </sheetData>
  <mergeCells count="37">
    <mergeCell ref="A10:A11"/>
    <mergeCell ref="B10:C10"/>
    <mergeCell ref="D10:E10"/>
    <mergeCell ref="F10:G10"/>
    <mergeCell ref="H10:I10"/>
    <mergeCell ref="O12:O13"/>
    <mergeCell ref="L10:M10"/>
    <mergeCell ref="N10:O10"/>
    <mergeCell ref="B12:B13"/>
    <mergeCell ref="C12:C13"/>
    <mergeCell ref="D12:D13"/>
    <mergeCell ref="E12:E13"/>
    <mergeCell ref="F12:F13"/>
    <mergeCell ref="G12:G13"/>
    <mergeCell ref="H12:H13"/>
    <mergeCell ref="I12:I13"/>
    <mergeCell ref="J10:K10"/>
    <mergeCell ref="J12:J13"/>
    <mergeCell ref="K12:K13"/>
    <mergeCell ref="L12:L13"/>
    <mergeCell ref="M12:M13"/>
    <mergeCell ref="N12:N13"/>
    <mergeCell ref="B21:B22"/>
    <mergeCell ref="C21:C22"/>
    <mergeCell ref="D21:D22"/>
    <mergeCell ref="E21:E22"/>
    <mergeCell ref="F21:F22"/>
    <mergeCell ref="D26:D27"/>
    <mergeCell ref="N21:N22"/>
    <mergeCell ref="O21:O22"/>
    <mergeCell ref="H21:H22"/>
    <mergeCell ref="I21:I22"/>
    <mergeCell ref="J21:J22"/>
    <mergeCell ref="K21:K22"/>
    <mergeCell ref="L21:L22"/>
    <mergeCell ref="M21:M22"/>
    <mergeCell ref="G21:G22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Финансовый отдел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cp:lastModifiedBy>AdminT</cp:lastModifiedBy>
  <cp:lastPrinted>2021-02-15T08:02:00Z</cp:lastPrinted>
  <dcterms:created xsi:type="dcterms:W3CDTF">2016-10-31T08:21:04Z</dcterms:created>
  <dcterms:modified xsi:type="dcterms:W3CDTF">2021-02-17T13:49:11Z</dcterms:modified>
</cp:coreProperties>
</file>