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9" i="1"/>
  <c r="I29" s="1"/>
  <c r="H28"/>
  <c r="I28" s="1"/>
  <c r="H22"/>
  <c r="H17"/>
  <c r="I17" s="1"/>
  <c r="H16"/>
  <c r="I16" s="1"/>
  <c r="G13"/>
  <c r="H13" s="1"/>
  <c r="I13" s="1"/>
  <c r="G14"/>
  <c r="H14" s="1"/>
  <c r="I14" s="1"/>
  <c r="G15"/>
  <c r="H15" s="1"/>
  <c r="I15" s="1"/>
  <c r="G16"/>
  <c r="G17"/>
  <c r="G18"/>
  <c r="H18" s="1"/>
  <c r="I18" s="1"/>
  <c r="G19"/>
  <c r="H19" s="1"/>
  <c r="I19" s="1"/>
  <c r="G20"/>
  <c r="H20" s="1"/>
  <c r="I20" s="1"/>
  <c r="G21"/>
  <c r="H21" s="1"/>
  <c r="I21" s="1"/>
  <c r="G22"/>
  <c r="G23"/>
  <c r="H23" s="1"/>
  <c r="I23" s="1"/>
  <c r="G24"/>
  <c r="G25"/>
  <c r="H25" s="1"/>
  <c r="I25" s="1"/>
  <c r="G26"/>
  <c r="H26" s="1"/>
  <c r="I26" s="1"/>
  <c r="G27"/>
  <c r="H27" s="1"/>
  <c r="I27" s="1"/>
  <c r="G28"/>
  <c r="G29"/>
  <c r="G30"/>
  <c r="H30" s="1"/>
  <c r="I30" s="1"/>
  <c r="G31"/>
  <c r="H31" s="1"/>
  <c r="I31" s="1"/>
  <c r="G32"/>
  <c r="H32" s="1"/>
  <c r="I32" s="1"/>
  <c r="G33"/>
  <c r="H33" s="1"/>
  <c r="I33" s="1"/>
  <c r="G12"/>
  <c r="J11" s="1"/>
  <c r="L12"/>
  <c r="J12"/>
  <c r="E34"/>
  <c r="K12"/>
  <c r="J22" l="1"/>
  <c r="H12"/>
  <c r="I12" s="1"/>
  <c r="L11" s="1"/>
  <c r="H24"/>
  <c r="I24" s="1"/>
  <c r="I22"/>
  <c r="D34"/>
  <c r="K11" l="1"/>
  <c r="L22"/>
  <c r="K22"/>
  <c r="C21"/>
  <c r="F34"/>
  <c r="C22" l="1"/>
  <c r="E37"/>
  <c r="F37"/>
  <c r="D37"/>
  <c r="E36"/>
  <c r="F36"/>
  <c r="D36"/>
  <c r="G34" l="1"/>
  <c r="C13"/>
  <c r="E38"/>
  <c r="C33"/>
  <c r="D38"/>
  <c r="F38"/>
  <c r="C20"/>
  <c r="C18"/>
  <c r="C15"/>
  <c r="G36"/>
  <c r="G37"/>
  <c r="C19" l="1"/>
  <c r="H34"/>
  <c r="C28"/>
  <c r="C16"/>
  <c r="H37"/>
  <c r="C24"/>
  <c r="C32"/>
  <c r="H36"/>
  <c r="C12"/>
  <c r="G38"/>
  <c r="C14"/>
  <c r="C17"/>
  <c r="C23"/>
  <c r="C27"/>
  <c r="C31"/>
  <c r="C25"/>
  <c r="C29"/>
  <c r="C26"/>
  <c r="C30"/>
  <c r="I36" l="1"/>
  <c r="I34"/>
  <c r="H38"/>
  <c r="I37"/>
  <c r="C34"/>
  <c r="I38" l="1"/>
</calcChain>
</file>

<file path=xl/sharedStrings.xml><?xml version="1.0" encoding="utf-8"?>
<sst xmlns="http://schemas.openxmlformats.org/spreadsheetml/2006/main" count="41" uniqueCount="41">
  <si>
    <t>№ п/п</t>
  </si>
  <si>
    <t>Всего</t>
  </si>
  <si>
    <t>ИТОГО</t>
  </si>
  <si>
    <t>2022 год</t>
  </si>
  <si>
    <t>Районный</t>
  </si>
  <si>
    <t>Сельские</t>
  </si>
  <si>
    <t>Консолидированный</t>
  </si>
  <si>
    <t xml:space="preserve">к постановлению администрации </t>
  </si>
  <si>
    <t>Приложение 2</t>
  </si>
  <si>
    <t>Панинского муниципального района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</si>
  <si>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1"/>
        <color rgb="FF000000"/>
        <rFont val="Times New Roman"/>
        <family val="1"/>
        <charset val="204"/>
      </rPr>
      <t>Показатели финансового обеспечения муниципальных программ Панинского муниципального района</t>
    </r>
  </si>
  <si>
    <t>Расходы бюджета Панинского района на финансовое обеспечение муниципальных программ Панинского района</t>
  </si>
  <si>
    <t>2023 год</t>
  </si>
  <si>
    <t>МП  «Развитие образования»</t>
  </si>
  <si>
    <t>МП  «Обеспечение доступным и комфортным жильем и коммунальными услугами населения Панинского района»</t>
  </si>
  <si>
    <t>МП  «Защита населения и территории Панинского муниципального района от чрезвычайных ситуаций».</t>
  </si>
  <si>
    <t>МП «Развитие культуры и туризма»</t>
  </si>
  <si>
    <t>МП  «Развитие физической культуры и спорта»</t>
  </si>
  <si>
    <t>МП   «Экономическое развитие и инновационная экономика»</t>
  </si>
  <si>
    <t>МП  «Управление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района»</t>
  </si>
  <si>
    <t>Муниципальные программы Панинского городского поселения</t>
  </si>
  <si>
    <t>Муниципальные программы Перелешенского городского поселения</t>
  </si>
  <si>
    <t>Муниципальные программы Дмитриевского сельского поселения</t>
  </si>
  <si>
    <t>Муниципальные программы Ивановского сельского поселения</t>
  </si>
  <si>
    <t>Муниципальные программы Красненского сельского поселения</t>
  </si>
  <si>
    <t>Муниципальные программы Краснолиманкого сельского поселения</t>
  </si>
  <si>
    <t>Муниципальные программы Криушанского сельского поселения</t>
  </si>
  <si>
    <t>Муниципальные программы Михайловского сельского поселения</t>
  </si>
  <si>
    <t>Муниципальные программы Октябрьского сельского поселения</t>
  </si>
  <si>
    <t>Муниципальные программы Прогрессовского сельского поселения</t>
  </si>
  <si>
    <t>Муниципальные программы Росташевского сельского поселения</t>
  </si>
  <si>
    <t>Муниципальные программы Чернавского сельского поселения</t>
  </si>
  <si>
    <t>Наименование муниципальной программы Панинского района</t>
  </si>
  <si>
    <t>2024 год</t>
  </si>
  <si>
    <t>2025 год</t>
  </si>
  <si>
    <t>МП  «Обеспечение общественного порядка и противодействие преступности»</t>
  </si>
  <si>
    <t>МП  «Муниципальное управление и гражданское общество»</t>
  </si>
  <si>
    <t>2026 год</t>
  </si>
  <si>
    <t>2027 год</t>
  </si>
  <si>
    <t>Непрограммные расходы</t>
  </si>
  <si>
    <t>от 15 03.2022 № 107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</si>
</sst>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0" fillId="2" borderId="0" xfId="0" applyNumberFormat="1" applyFill="1"/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pane xSplit="2" ySplit="11" topLeftCell="C22" activePane="bottomRight" state="frozen"/>
      <selection pane="topRight" activeCell="C1" sqref="C1"/>
      <selection pane="bottomLeft" activeCell="A6" sqref="A6"/>
      <selection pane="bottomRight" activeCell="G4" sqref="G4"/>
    </sheetView>
  </sheetViews>
  <sheetFormatPr defaultRowHeight="15"/>
  <cols>
    <col min="1" max="1" width="7.28515625" customWidth="1"/>
    <col min="2" max="2" width="43.42578125" customWidth="1"/>
    <col min="3" max="3" width="11.5703125" customWidth="1"/>
    <col min="4" max="9" width="12.85546875" customWidth="1"/>
    <col min="11" max="11" width="12.28515625" customWidth="1"/>
  </cols>
  <sheetData>
    <row r="1" spans="1:13" s="2" customFormat="1">
      <c r="G1" s="2" t="s">
        <v>8</v>
      </c>
    </row>
    <row r="2" spans="1:13" s="2" customFormat="1">
      <c r="G2" s="2" t="s">
        <v>7</v>
      </c>
    </row>
    <row r="3" spans="1:13" s="2" customFormat="1">
      <c r="G3" s="2" t="s">
        <v>9</v>
      </c>
    </row>
    <row r="4" spans="1:13" s="2" customFormat="1">
      <c r="G4" s="14" t="s">
        <v>40</v>
      </c>
    </row>
    <row r="5" spans="1:13" s="2" customFormat="1"/>
    <row r="6" spans="1:13" s="2" customFormat="1"/>
    <row r="7" spans="1:13" s="2" customFormat="1" ht="12.75" customHeight="1">
      <c r="B7" s="16" t="s">
        <v>10</v>
      </c>
      <c r="C7" s="16"/>
      <c r="D7" s="16"/>
      <c r="E7" s="16"/>
      <c r="F7" s="16"/>
      <c r="G7" s="16"/>
      <c r="H7" s="16"/>
      <c r="I7" s="16"/>
    </row>
    <row r="8" spans="1:13" s="2" customFormat="1" hidden="1">
      <c r="G8" s="2">
        <v>1.0549999999999999</v>
      </c>
      <c r="H8" s="2">
        <v>1.05</v>
      </c>
      <c r="I8" s="2">
        <v>1.0449999999999999</v>
      </c>
    </row>
    <row r="9" spans="1:13" s="2" customFormat="1" ht="15.75" thickBot="1"/>
    <row r="10" spans="1:13" s="2" customFormat="1" ht="35.25" customHeight="1" thickTop="1" thickBot="1">
      <c r="A10" s="15" t="s">
        <v>0</v>
      </c>
      <c r="B10" s="15" t="s">
        <v>32</v>
      </c>
      <c r="C10" s="15" t="s">
        <v>1</v>
      </c>
      <c r="D10" s="15" t="s">
        <v>11</v>
      </c>
      <c r="E10" s="15"/>
      <c r="F10" s="15"/>
      <c r="G10" s="15"/>
      <c r="H10" s="15"/>
      <c r="I10" s="15"/>
    </row>
    <row r="11" spans="1:13" s="2" customFormat="1" ht="16.5" thickTop="1" thickBot="1">
      <c r="A11" s="15"/>
      <c r="B11" s="15"/>
      <c r="C11" s="15"/>
      <c r="D11" s="10" t="s">
        <v>3</v>
      </c>
      <c r="E11" s="10" t="s">
        <v>12</v>
      </c>
      <c r="F11" s="10" t="s">
        <v>33</v>
      </c>
      <c r="G11" s="10" t="s">
        <v>34</v>
      </c>
      <c r="H11" s="10" t="s">
        <v>37</v>
      </c>
      <c r="I11" s="10" t="s">
        <v>38</v>
      </c>
      <c r="J11" s="6">
        <f>SUM(G12:G21)</f>
        <v>588663.30849999981</v>
      </c>
      <c r="K11" s="6">
        <f t="shared" ref="K11:L11" si="0">SUM(H12:H21)</f>
        <v>618096.47392499994</v>
      </c>
      <c r="L11" s="6">
        <f t="shared" si="0"/>
        <v>645910.81525162491</v>
      </c>
    </row>
    <row r="12" spans="1:13" s="2" customFormat="1" ht="17.25" thickTop="1" thickBot="1">
      <c r="A12" s="10">
        <v>1</v>
      </c>
      <c r="B12" s="3" t="s">
        <v>13</v>
      </c>
      <c r="C12" s="1">
        <f>D12+E12+F12+G12+H12+I12</f>
        <v>1893149.6125092497</v>
      </c>
      <c r="D12" s="4">
        <v>296058</v>
      </c>
      <c r="E12" s="5">
        <v>298565</v>
      </c>
      <c r="F12" s="5">
        <v>300560.59999999998</v>
      </c>
      <c r="G12" s="1">
        <f>F12*$G$8</f>
        <v>317091.43299999996</v>
      </c>
      <c r="H12" s="1">
        <f>G12*H8</f>
        <v>332946.00464999996</v>
      </c>
      <c r="I12" s="1">
        <f>H12*I8</f>
        <v>347928.57485924993</v>
      </c>
      <c r="J12" s="6">
        <f>SUM(D12+D13+D14+D15+D16+D17+D18+D19+D20+D21)</f>
        <v>684013.7</v>
      </c>
      <c r="K12" s="6">
        <f>SUM(E12+E13+E14+E15+E16+E17+E18+E19+E20+E21)</f>
        <v>620333</v>
      </c>
      <c r="L12" s="6">
        <f>SUM(F12+F13+F14+F15+F16+F17+F18+F19+F20+F21)</f>
        <v>557974.70000000007</v>
      </c>
    </row>
    <row r="13" spans="1:13" s="2" customFormat="1" ht="46.5" thickTop="1" thickBot="1">
      <c r="A13" s="10">
        <v>2</v>
      </c>
      <c r="B13" s="3" t="s">
        <v>14</v>
      </c>
      <c r="C13" s="1">
        <f t="shared" ref="C13" si="1">D13+E13+F13+G13+H13+I13</f>
        <v>893421.56299975002</v>
      </c>
      <c r="D13" s="1">
        <v>198143.5</v>
      </c>
      <c r="E13" s="11">
        <v>181432.2</v>
      </c>
      <c r="F13" s="11">
        <v>118936.2</v>
      </c>
      <c r="G13" s="1">
        <f t="shared" ref="G13:G33" si="2">F13*$G$8</f>
        <v>125477.69099999999</v>
      </c>
      <c r="H13" s="1">
        <f>G13*H8</f>
        <v>131751.57555000001</v>
      </c>
      <c r="I13" s="1">
        <f>H13*I8</f>
        <v>137680.39644975</v>
      </c>
      <c r="K13" s="6"/>
      <c r="L13" s="6"/>
      <c r="M13" s="6"/>
    </row>
    <row r="14" spans="1:13" s="2" customFormat="1" ht="31.5" thickTop="1" thickBot="1">
      <c r="A14" s="10">
        <v>3</v>
      </c>
      <c r="B14" s="3" t="s">
        <v>35</v>
      </c>
      <c r="C14" s="1">
        <f t="shared" ref="C14:C33" si="3">D14+E14+F14+G14+H14+I14</f>
        <v>1878.6821246249997</v>
      </c>
      <c r="D14" s="1">
        <v>282</v>
      </c>
      <c r="E14" s="11">
        <v>282</v>
      </c>
      <c r="F14" s="11">
        <v>304.3</v>
      </c>
      <c r="G14" s="1">
        <f t="shared" si="2"/>
        <v>321.03649999999999</v>
      </c>
      <c r="H14" s="1">
        <f>G14*H8</f>
        <v>337.088325</v>
      </c>
      <c r="I14" s="1">
        <f>H14*I8</f>
        <v>352.25729962499997</v>
      </c>
      <c r="K14" s="6"/>
    </row>
    <row r="15" spans="1:13" s="2" customFormat="1" ht="46.5" thickTop="1" thickBot="1">
      <c r="A15" s="10">
        <v>4</v>
      </c>
      <c r="B15" s="3" t="s">
        <v>15</v>
      </c>
      <c r="C15" s="1">
        <f t="shared" si="3"/>
        <v>10278.58090825</v>
      </c>
      <c r="D15" s="1">
        <v>1859</v>
      </c>
      <c r="E15" s="11">
        <v>1570.1</v>
      </c>
      <c r="F15" s="11">
        <v>1585.4</v>
      </c>
      <c r="G15" s="1">
        <f t="shared" si="2"/>
        <v>1672.597</v>
      </c>
      <c r="H15" s="1">
        <f>SUM(G15*H8)</f>
        <v>1756.22685</v>
      </c>
      <c r="I15" s="1">
        <f>H15*I8</f>
        <v>1835.25705825</v>
      </c>
    </row>
    <row r="16" spans="1:13" s="2" customFormat="1" ht="17.25" thickTop="1" thickBot="1">
      <c r="A16" s="10">
        <v>5</v>
      </c>
      <c r="B16" s="3" t="s">
        <v>16</v>
      </c>
      <c r="C16" s="1">
        <f t="shared" si="3"/>
        <v>223661.04990037499</v>
      </c>
      <c r="D16" s="1">
        <v>47393.7</v>
      </c>
      <c r="E16" s="11">
        <v>35961</v>
      </c>
      <c r="F16" s="11">
        <v>32475.7</v>
      </c>
      <c r="G16" s="1">
        <f t="shared" si="2"/>
        <v>34261.863499999999</v>
      </c>
      <c r="H16" s="1">
        <f>SUM(G16*H8)</f>
        <v>35974.956675000001</v>
      </c>
      <c r="I16" s="1">
        <f>H16*I8</f>
        <v>37593.829725374999</v>
      </c>
    </row>
    <row r="17" spans="1:13" s="2" customFormat="1" ht="31.5" thickTop="1" thickBot="1">
      <c r="A17" s="10">
        <v>6</v>
      </c>
      <c r="B17" s="3" t="s">
        <v>17</v>
      </c>
      <c r="C17" s="1">
        <f t="shared" si="3"/>
        <v>101990.52925174999</v>
      </c>
      <c r="D17" s="1">
        <v>21205.4</v>
      </c>
      <c r="E17" s="11">
        <v>14914.5</v>
      </c>
      <c r="F17" s="11">
        <v>15246.6</v>
      </c>
      <c r="G17" s="1">
        <f t="shared" si="2"/>
        <v>16085.162999999999</v>
      </c>
      <c r="H17" s="1">
        <f>SUM(G17*H8)</f>
        <v>16889.421149999998</v>
      </c>
      <c r="I17" s="1">
        <f>H17*I8</f>
        <v>17649.445101749996</v>
      </c>
    </row>
    <row r="18" spans="1:13" s="2" customFormat="1" ht="31.5" thickTop="1" thickBot="1">
      <c r="A18" s="10">
        <v>7</v>
      </c>
      <c r="B18" s="3" t="s">
        <v>18</v>
      </c>
      <c r="C18" s="1">
        <f t="shared" si="3"/>
        <v>39292.812369749998</v>
      </c>
      <c r="D18" s="4">
        <v>6489.1</v>
      </c>
      <c r="E18" s="11">
        <v>6189.5</v>
      </c>
      <c r="F18" s="11">
        <v>6160.2</v>
      </c>
      <c r="G18" s="1">
        <f t="shared" si="2"/>
        <v>6499.0109999999995</v>
      </c>
      <c r="H18" s="1">
        <f>SUM(G18*H8)</f>
        <v>6823.96155</v>
      </c>
      <c r="I18" s="1">
        <f>H18*I8</f>
        <v>7131.0398197499999</v>
      </c>
    </row>
    <row r="19" spans="1:13" s="2" customFormat="1" ht="106.5" thickTop="1" thickBot="1">
      <c r="A19" s="10">
        <v>8</v>
      </c>
      <c r="B19" s="3" t="s">
        <v>19</v>
      </c>
      <c r="C19" s="1">
        <f t="shared" ref="C19" si="4">D19+E19+F19+G19+H19+I19</f>
        <v>190339.07577700002</v>
      </c>
      <c r="D19" s="1">
        <v>46132</v>
      </c>
      <c r="E19" s="11">
        <v>27167.1</v>
      </c>
      <c r="F19" s="11">
        <v>27090.400000000001</v>
      </c>
      <c r="G19" s="1">
        <f t="shared" si="2"/>
        <v>28580.371999999999</v>
      </c>
      <c r="H19" s="1">
        <f>SUM(G19*H8)</f>
        <v>30009.390599999999</v>
      </c>
      <c r="I19" s="1">
        <f>H19*I8</f>
        <v>31359.813176999996</v>
      </c>
    </row>
    <row r="20" spans="1:13" s="2" customFormat="1" ht="31.5" thickTop="1" thickBot="1">
      <c r="A20" s="10">
        <v>9</v>
      </c>
      <c r="B20" s="3" t="s">
        <v>36</v>
      </c>
      <c r="C20" s="1">
        <f t="shared" si="3"/>
        <v>354381.11524199997</v>
      </c>
      <c r="D20" s="1">
        <v>65446.9</v>
      </c>
      <c r="E20" s="11">
        <v>53222.9</v>
      </c>
      <c r="F20" s="11">
        <v>54558.400000000001</v>
      </c>
      <c r="G20" s="1">
        <f t="shared" si="2"/>
        <v>57559.112000000001</v>
      </c>
      <c r="H20" s="1">
        <f>SUM(G20*H8)</f>
        <v>60437.067600000002</v>
      </c>
      <c r="I20" s="1">
        <f>H20*I8</f>
        <v>63156.735642</v>
      </c>
      <c r="K20" s="6"/>
      <c r="L20" s="6"/>
      <c r="M20" s="6"/>
    </row>
    <row r="21" spans="1:13" s="2" customFormat="1" ht="17.25" thickTop="1" thickBot="1">
      <c r="A21" s="10">
        <v>10</v>
      </c>
      <c r="B21" s="3" t="s">
        <v>39</v>
      </c>
      <c r="C21" s="1">
        <f t="shared" si="3"/>
        <v>6598.9765938750006</v>
      </c>
      <c r="D21" s="1">
        <v>1004.1</v>
      </c>
      <c r="E21" s="11">
        <v>1028.7</v>
      </c>
      <c r="F21" s="11">
        <v>1056.9000000000001</v>
      </c>
      <c r="G21" s="1">
        <f t="shared" si="2"/>
        <v>1115.0295000000001</v>
      </c>
      <c r="H21" s="1">
        <f>SUM(G21*H8)</f>
        <v>1170.7809750000001</v>
      </c>
      <c r="I21" s="1">
        <f>H21*I8</f>
        <v>1223.4661188750001</v>
      </c>
      <c r="K21" s="6"/>
      <c r="L21" s="6"/>
      <c r="M21" s="6"/>
    </row>
    <row r="22" spans="1:13" s="2" customFormat="1" ht="31.5" thickTop="1" thickBot="1">
      <c r="A22" s="10">
        <v>11</v>
      </c>
      <c r="B22" s="7" t="s">
        <v>20</v>
      </c>
      <c r="C22" s="1">
        <f t="shared" si="3"/>
        <v>812014.73307387484</v>
      </c>
      <c r="D22" s="1">
        <v>93137</v>
      </c>
      <c r="E22" s="12">
        <v>171261</v>
      </c>
      <c r="F22" s="12">
        <v>126752.9</v>
      </c>
      <c r="G22" s="1">
        <f t="shared" si="2"/>
        <v>133724.30949999997</v>
      </c>
      <c r="H22" s="1">
        <f>SUM(G22*H8)</f>
        <v>140410.52497499998</v>
      </c>
      <c r="I22" s="1">
        <f>H22*I8</f>
        <v>146728.99859887495</v>
      </c>
      <c r="J22" s="6">
        <f>SUM(G22:G33)</f>
        <v>342890.82499999995</v>
      </c>
      <c r="K22" s="6">
        <f t="shared" ref="K22:L22" si="5">SUM(H22:H33)</f>
        <v>360035.36625000002</v>
      </c>
      <c r="L22" s="6">
        <f t="shared" si="5"/>
        <v>376236.95773124992</v>
      </c>
    </row>
    <row r="23" spans="1:13" s="2" customFormat="1" ht="31.5" thickTop="1" thickBot="1">
      <c r="A23" s="10">
        <v>12</v>
      </c>
      <c r="B23" s="7" t="s">
        <v>21</v>
      </c>
      <c r="C23" s="1">
        <f t="shared" si="3"/>
        <v>424396.98231875</v>
      </c>
      <c r="D23" s="1">
        <v>90520</v>
      </c>
      <c r="E23" s="12">
        <v>62796.7</v>
      </c>
      <c r="F23" s="1">
        <v>62745</v>
      </c>
      <c r="G23" s="1">
        <f t="shared" si="2"/>
        <v>66195.974999999991</v>
      </c>
      <c r="H23" s="1">
        <f>G23*H8</f>
        <v>69505.773749999993</v>
      </c>
      <c r="I23" s="1">
        <f>H23*I8</f>
        <v>72633.53356874999</v>
      </c>
    </row>
    <row r="24" spans="1:13" s="2" customFormat="1" ht="31.5" thickTop="1" thickBot="1">
      <c r="A24" s="10">
        <v>13</v>
      </c>
      <c r="B24" s="7" t="s">
        <v>22</v>
      </c>
      <c r="C24" s="1">
        <f t="shared" si="3"/>
        <v>48564.344194624995</v>
      </c>
      <c r="D24" s="1">
        <v>5859.8</v>
      </c>
      <c r="E24" s="1">
        <v>5686.5</v>
      </c>
      <c r="F24" s="1">
        <v>8568.2999999999993</v>
      </c>
      <c r="G24" s="1">
        <f t="shared" si="2"/>
        <v>9039.5564999999988</v>
      </c>
      <c r="H24" s="1">
        <f>G24*H8</f>
        <v>9491.5343249999987</v>
      </c>
      <c r="I24" s="1">
        <f>H24*I8</f>
        <v>9918.6533696249971</v>
      </c>
    </row>
    <row r="25" spans="1:13" s="2" customFormat="1" ht="31.5" thickTop="1" thickBot="1">
      <c r="A25" s="10">
        <v>14</v>
      </c>
      <c r="B25" s="7" t="s">
        <v>23</v>
      </c>
      <c r="C25" s="1">
        <f t="shared" si="3"/>
        <v>54153.739315125</v>
      </c>
      <c r="D25" s="1">
        <v>8704.6</v>
      </c>
      <c r="E25" s="1">
        <v>8640.2000000000007</v>
      </c>
      <c r="F25" s="1">
        <v>8519.9</v>
      </c>
      <c r="G25" s="1">
        <f t="shared" si="2"/>
        <v>8988.4944999999989</v>
      </c>
      <c r="H25" s="1">
        <f>G25*H8</f>
        <v>9437.9192249999996</v>
      </c>
      <c r="I25" s="1">
        <f>H25*I8</f>
        <v>9862.6255901249988</v>
      </c>
    </row>
    <row r="26" spans="1:13" s="2" customFormat="1" ht="31.5" thickTop="1" thickBot="1">
      <c r="A26" s="10">
        <v>15</v>
      </c>
      <c r="B26" s="7" t="s">
        <v>24</v>
      </c>
      <c r="C26" s="1">
        <f t="shared" si="3"/>
        <v>91856.73922024999</v>
      </c>
      <c r="D26" s="1">
        <v>12155.6</v>
      </c>
      <c r="E26" s="1">
        <v>12270</v>
      </c>
      <c r="F26" s="1">
        <v>15607.8</v>
      </c>
      <c r="G26" s="1">
        <f t="shared" si="2"/>
        <v>16466.228999999999</v>
      </c>
      <c r="H26" s="1">
        <f>G26*H8</f>
        <v>17289.54045</v>
      </c>
      <c r="I26" s="1">
        <f>H26*I8</f>
        <v>18067.56977025</v>
      </c>
    </row>
    <row r="27" spans="1:13" s="2" customFormat="1" ht="31.5" thickTop="1" thickBot="1">
      <c r="A27" s="10">
        <v>16</v>
      </c>
      <c r="B27" s="7" t="s">
        <v>25</v>
      </c>
      <c r="C27" s="1">
        <f t="shared" si="3"/>
        <v>121955.832929375</v>
      </c>
      <c r="D27" s="1">
        <v>20670.8</v>
      </c>
      <c r="E27" s="1">
        <v>18867.900000000001</v>
      </c>
      <c r="F27" s="1">
        <v>19076.5</v>
      </c>
      <c r="G27" s="1">
        <f t="shared" si="2"/>
        <v>20125.7075</v>
      </c>
      <c r="H27" s="1">
        <f>G27*H8</f>
        <v>21131.992875</v>
      </c>
      <c r="I27" s="1">
        <f>H27*I8</f>
        <v>22082.932554374998</v>
      </c>
    </row>
    <row r="28" spans="1:13" s="2" customFormat="1" ht="31.5" thickTop="1" thickBot="1">
      <c r="A28" s="10">
        <v>17</v>
      </c>
      <c r="B28" s="7" t="s">
        <v>26</v>
      </c>
      <c r="C28" s="1">
        <f t="shared" si="3"/>
        <v>142197.67168962501</v>
      </c>
      <c r="D28" s="1">
        <v>71302.8</v>
      </c>
      <c r="E28" s="1">
        <v>13467.5</v>
      </c>
      <c r="F28" s="1">
        <v>13292.3</v>
      </c>
      <c r="G28" s="1">
        <f t="shared" si="2"/>
        <v>14023.376499999998</v>
      </c>
      <c r="H28" s="1">
        <f>G28*H8</f>
        <v>14724.545324999999</v>
      </c>
      <c r="I28" s="1">
        <f>H28*I8</f>
        <v>15387.149864624998</v>
      </c>
    </row>
    <row r="29" spans="1:13" s="2" customFormat="1" ht="31.5" thickTop="1" thickBot="1">
      <c r="A29" s="10">
        <v>18</v>
      </c>
      <c r="B29" s="7" t="s">
        <v>27</v>
      </c>
      <c r="C29" s="1">
        <f t="shared" si="3"/>
        <v>35858.453127250003</v>
      </c>
      <c r="D29" s="1">
        <v>6742.9</v>
      </c>
      <c r="E29" s="1">
        <v>5465.1</v>
      </c>
      <c r="F29" s="1">
        <v>5474.2</v>
      </c>
      <c r="G29" s="1">
        <f t="shared" si="2"/>
        <v>5775.280999999999</v>
      </c>
      <c r="H29" s="1">
        <f>G29*H8</f>
        <v>6064.0450499999988</v>
      </c>
      <c r="I29" s="1">
        <f>H29*I8</f>
        <v>6336.9270772499985</v>
      </c>
    </row>
    <row r="30" spans="1:13" s="2" customFormat="1" ht="31.5" thickTop="1" thickBot="1">
      <c r="A30" s="10">
        <v>19</v>
      </c>
      <c r="B30" s="7" t="s">
        <v>28</v>
      </c>
      <c r="C30" s="1">
        <f t="shared" si="3"/>
        <v>211201.85461387498</v>
      </c>
      <c r="D30" s="1">
        <v>15672.6</v>
      </c>
      <c r="E30" s="1">
        <v>23748.3</v>
      </c>
      <c r="F30" s="1">
        <v>39760.9</v>
      </c>
      <c r="G30" s="1">
        <f t="shared" si="2"/>
        <v>41947.749499999998</v>
      </c>
      <c r="H30" s="1">
        <f>G30*H8</f>
        <v>44045.136975000001</v>
      </c>
      <c r="I30" s="1">
        <f>H30*I8</f>
        <v>46027.168138875</v>
      </c>
    </row>
    <row r="31" spans="1:13" s="2" customFormat="1" ht="31.5" thickTop="1" thickBot="1">
      <c r="A31" s="10">
        <v>20</v>
      </c>
      <c r="B31" s="7" t="s">
        <v>29</v>
      </c>
      <c r="C31" s="1">
        <f t="shared" si="3"/>
        <v>72022.569998624997</v>
      </c>
      <c r="D31" s="1">
        <v>11587.7</v>
      </c>
      <c r="E31" s="1">
        <v>11402.8</v>
      </c>
      <c r="F31" s="1">
        <v>11349.1</v>
      </c>
      <c r="G31" s="1">
        <f t="shared" si="2"/>
        <v>11973.300499999999</v>
      </c>
      <c r="H31" s="1">
        <f>G31*H8</f>
        <v>12571.965525</v>
      </c>
      <c r="I31" s="1">
        <f>H31*I8</f>
        <v>13137.703973624999</v>
      </c>
    </row>
    <row r="32" spans="1:13" s="2" customFormat="1" ht="31.5" thickTop="1" thickBot="1">
      <c r="A32" s="10">
        <v>21</v>
      </c>
      <c r="B32" s="7" t="s">
        <v>30</v>
      </c>
      <c r="C32" s="1">
        <f t="shared" si="3"/>
        <v>55379.451674750002</v>
      </c>
      <c r="D32" s="1">
        <v>8700.9</v>
      </c>
      <c r="E32" s="1">
        <v>8675.9</v>
      </c>
      <c r="F32" s="1">
        <v>8796.2000000000007</v>
      </c>
      <c r="G32" s="1">
        <f t="shared" si="2"/>
        <v>9279.991</v>
      </c>
      <c r="H32" s="1">
        <f>G32*H8</f>
        <v>9743.9905500000004</v>
      </c>
      <c r="I32" s="1">
        <f>H32*I8</f>
        <v>10182.47012475</v>
      </c>
    </row>
    <row r="33" spans="1:9" s="2" customFormat="1" ht="31.5" thickTop="1" thickBot="1">
      <c r="A33" s="10">
        <v>22</v>
      </c>
      <c r="B33" s="7" t="s">
        <v>31</v>
      </c>
      <c r="C33" s="1">
        <f t="shared" si="3"/>
        <v>32540.376825125</v>
      </c>
      <c r="D33" s="1">
        <v>5503</v>
      </c>
      <c r="E33" s="1">
        <v>5125</v>
      </c>
      <c r="F33" s="1">
        <v>5071.8999999999996</v>
      </c>
      <c r="G33" s="1">
        <f t="shared" si="2"/>
        <v>5350.8544999999995</v>
      </c>
      <c r="H33" s="1">
        <f>G33*H8</f>
        <v>5618.3972249999997</v>
      </c>
      <c r="I33" s="1">
        <f>H33*I8</f>
        <v>5871.2251001249997</v>
      </c>
    </row>
    <row r="34" spans="1:9" s="2" customFormat="1" ht="16.5" thickTop="1" thickBot="1">
      <c r="A34" s="10"/>
      <c r="B34" s="8" t="s">
        <v>2</v>
      </c>
      <c r="C34" s="9">
        <f t="shared" ref="C34:I34" si="6">SUM(C12:C33)</f>
        <v>5817134.7466578735</v>
      </c>
      <c r="D34" s="9">
        <f>SUM(D12:D33)</f>
        <v>1034571.4</v>
      </c>
      <c r="E34" s="9">
        <f>SUM(E12:E33)</f>
        <v>967739.9</v>
      </c>
      <c r="F34" s="9">
        <f>SUM(F12:F33)</f>
        <v>882989.70000000019</v>
      </c>
      <c r="G34" s="9">
        <f>SUM(G12:G33)</f>
        <v>931554.13349999988</v>
      </c>
      <c r="H34" s="9">
        <f t="shared" si="6"/>
        <v>978131.84017499979</v>
      </c>
      <c r="I34" s="9">
        <f t="shared" si="6"/>
        <v>1022147.7729828749</v>
      </c>
    </row>
    <row r="35" spans="1:9" s="2" customFormat="1" ht="15.75" thickTop="1"/>
    <row r="36" spans="1:9" s="2" customFormat="1" hidden="1">
      <c r="B36" s="13" t="s">
        <v>4</v>
      </c>
      <c r="D36" s="6" t="e">
        <f>D12+D13+D14+D15+D16+#REF!+D17+D18+D20</f>
        <v>#REF!</v>
      </c>
      <c r="E36" s="6" t="e">
        <f>E12+E13+E14+E15+E16+#REF!+E17+E18+E20</f>
        <v>#REF!</v>
      </c>
      <c r="F36" s="6" t="e">
        <f>F12+F13+F14+F15+F16+#REF!+F17+F18+F20</f>
        <v>#REF!</v>
      </c>
      <c r="G36" s="6" t="e">
        <f>G12+G13+G14+G15+G16+#REF!+G17+G18+G20</f>
        <v>#REF!</v>
      </c>
      <c r="H36" s="6" t="e">
        <f>H12+H13+H14+H15+H16+#REF!+H17+H18+H20</f>
        <v>#REF!</v>
      </c>
      <c r="I36" s="6" t="e">
        <f>I12+I13+I14+I15+I16+#REF!+I17+I18+I20</f>
        <v>#REF!</v>
      </c>
    </row>
    <row r="37" spans="1:9" s="2" customFormat="1" hidden="1">
      <c r="B37" s="13" t="s">
        <v>5</v>
      </c>
      <c r="D37" s="6" t="e">
        <f>#REF!+D22+D23+D24+D25+D26+D27+D28+D29+D30+D31+D32</f>
        <v>#REF!</v>
      </c>
      <c r="E37" s="6" t="e">
        <f>#REF!+E22+E23+E24+E25+E26+E27+E28+E29+E30+E31+E32</f>
        <v>#REF!</v>
      </c>
      <c r="F37" s="6" t="e">
        <f>#REF!+F22+F23+F24+F25+F26+F27+F28+F29+F30+F31+F32</f>
        <v>#REF!</v>
      </c>
      <c r="G37" s="6" t="e">
        <f>#REF!+G22+G23+G24+G25+G26+G27+G28+G29+G30+G31+G32</f>
        <v>#REF!</v>
      </c>
      <c r="H37" s="6" t="e">
        <f>#REF!+H22+H23+H24+H25+H26+H27+H28+H29+H30+H31+H32</f>
        <v>#REF!</v>
      </c>
      <c r="I37" s="6" t="e">
        <f>#REF!+I22+I23+I24+I25+I26+I27+I28+I29+I30+I31+I32</f>
        <v>#REF!</v>
      </c>
    </row>
    <row r="38" spans="1:9" s="2" customFormat="1" hidden="1">
      <c r="B38" s="13" t="s">
        <v>6</v>
      </c>
      <c r="D38" s="6" t="e">
        <f>D36+D37</f>
        <v>#REF!</v>
      </c>
      <c r="E38" s="6" t="e">
        <f t="shared" ref="E38:I38" si="7">E36+E37</f>
        <v>#REF!</v>
      </c>
      <c r="F38" s="6" t="e">
        <f t="shared" si="7"/>
        <v>#REF!</v>
      </c>
      <c r="G38" s="6" t="e">
        <f t="shared" si="7"/>
        <v>#REF!</v>
      </c>
      <c r="H38" s="6" t="e">
        <f t="shared" si="7"/>
        <v>#REF!</v>
      </c>
      <c r="I38" s="6" t="e">
        <f t="shared" si="7"/>
        <v>#REF!</v>
      </c>
    </row>
    <row r="39" spans="1:9" s="2" customFormat="1">
      <c r="E39" s="6"/>
    </row>
  </sheetData>
  <mergeCells count="5">
    <mergeCell ref="A10:A11"/>
    <mergeCell ref="B10:B11"/>
    <mergeCell ref="C10:C11"/>
    <mergeCell ref="D10:I10"/>
    <mergeCell ref="B7:I7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2023-11-08T13:46:55Z</dcterms:modified>
</cp:coreProperties>
</file>